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entbe.sharepoint.com/teams/Group.LA58_FDO_FBW-Kwaliteitszorg/Gedeelde documenten/Kwaliteitszorg/2. Facultair niveau/Masterproef/Finale formulieren per opleiding_2022-2023/voorz-secr/"/>
    </mc:Choice>
  </mc:AlternateContent>
  <xr:revisionPtr revIDLastSave="138" documentId="8_{F9256687-CC9D-4F69-9CE4-9BBDE108363F}" xr6:coauthVersionLast="47" xr6:coauthVersionMax="47" xr10:uidLastSave="{C5586EF5-85E4-4B36-90E7-4C9C1CAB6B58}"/>
  <bookViews>
    <workbookView xWindow="28680" yWindow="-120" windowWidth="29040" windowHeight="15840" xr2:uid="{6297A972-EB1E-4128-A674-E7745F4288C9}"/>
  </bookViews>
  <sheets>
    <sheet name="STUD1" sheetId="1" r:id="rId1"/>
    <sheet name="STUD2" sheetId="4" r:id="rId2"/>
    <sheet name="STUD3" sheetId="5" r:id="rId3"/>
    <sheet name="STUD4" sheetId="6" r:id="rId4"/>
    <sheet name="STUD5" sheetId="7" r:id="rId5"/>
    <sheet name="STUD6" sheetId="8" r:id="rId6"/>
    <sheet name="STUD7" sheetId="10" r:id="rId7"/>
    <sheet name="STUD8" sheetId="13" r:id="rId8"/>
    <sheet name="STUD9" sheetId="14" r:id="rId9"/>
    <sheet name="STUD10" sheetId="11" r:id="rId10"/>
    <sheet name="STUD11" sheetId="12" r:id="rId11"/>
    <sheet name="STUD12" sheetId="9" r:id="rId12"/>
    <sheet name="OVERVIEW ALL STUD" sheetId="3" r:id="rId13"/>
    <sheet name="lists" sheetId="2" state="hidden" r:id="rId14"/>
    <sheet name="Learning outcomes" sheetId="15" r:id="rId15"/>
  </sheets>
  <definedNames>
    <definedName name="_xlnm.Print_Area" localSheetId="12">'OVERVIEW ALL STUD'!$A$1:$I$20</definedName>
    <definedName name="_xlnm.Print_Area" localSheetId="9">STUD10!$A$1:$P$38</definedName>
    <definedName name="_xlnm.Print_Area" localSheetId="10">STUD11!$A$1:$P$38</definedName>
    <definedName name="_xlnm.Print_Area" localSheetId="11">STUD12!$A$1:$P$38</definedName>
    <definedName name="_xlnm.Print_Area" localSheetId="1">STUD2!$A$1:$P$38</definedName>
    <definedName name="_xlnm.Print_Area" localSheetId="2">STUD3!$A$1:$P$38</definedName>
    <definedName name="_xlnm.Print_Area" localSheetId="3">STUD4!$A$1:$P$38</definedName>
    <definedName name="_xlnm.Print_Area" localSheetId="5">STUD6!$A$1:$P$38</definedName>
    <definedName name="_xlnm.Print_Area" localSheetId="6">STUD7!$A$1:$P$38</definedName>
    <definedName name="_xlnm.Print_Area" localSheetId="7">STUD8!$A$1:$P$38</definedName>
    <definedName name="_xlnm.Print_Area" localSheetId="8">STUD9!$A$1:$P$38</definedName>
    <definedName name="_xlnm.Print_Titles" localSheetId="0">STUD1!$1:$11</definedName>
    <definedName name="_xlnm.Print_Titles" localSheetId="9">STUD10!$1:$11</definedName>
    <definedName name="_xlnm.Print_Titles" localSheetId="10">STUD11!$1:$11</definedName>
    <definedName name="_xlnm.Print_Titles" localSheetId="11">STUD12!$1:$11</definedName>
    <definedName name="_xlnm.Print_Titles" localSheetId="1">STUD2!$1:$11</definedName>
    <definedName name="_xlnm.Print_Titles" localSheetId="2">STUD3!$1:$11</definedName>
    <definedName name="_xlnm.Print_Titles" localSheetId="3">STUD4!$1:$11</definedName>
    <definedName name="_xlnm.Print_Titles" localSheetId="4">STUD5!$1:$11</definedName>
    <definedName name="_xlnm.Print_Titles" localSheetId="5">STUD6!$1:$11</definedName>
    <definedName name="_xlnm.Print_Titles" localSheetId="6">STUD7!$1:$11</definedName>
    <definedName name="_xlnm.Print_Titles" localSheetId="7">STUD8!$1:$11</definedName>
    <definedName name="_xlnm.Print_Titles" localSheetId="8">STUD9!$1:$11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9" l="1"/>
  <c r="N27" i="9"/>
  <c r="I24" i="9"/>
  <c r="N21" i="9"/>
  <c r="K17" i="9"/>
  <c r="K18" i="9" s="1"/>
  <c r="I17" i="9"/>
  <c r="I18" i="9" s="1"/>
  <c r="J6" i="9"/>
  <c r="J5" i="9"/>
  <c r="L1" i="9"/>
  <c r="C1" i="9"/>
  <c r="I35" i="12"/>
  <c r="N27" i="12"/>
  <c r="I24" i="12"/>
  <c r="N21" i="12" s="1"/>
  <c r="K17" i="12"/>
  <c r="K18" i="12" s="1"/>
  <c r="I17" i="12"/>
  <c r="I18" i="12" s="1"/>
  <c r="N13" i="12" s="1"/>
  <c r="J6" i="12"/>
  <c r="J5" i="12"/>
  <c r="L1" i="12"/>
  <c r="C1" i="12"/>
  <c r="I35" i="11"/>
  <c r="N27" i="11"/>
  <c r="I24" i="11"/>
  <c r="N21" i="11"/>
  <c r="K17" i="11"/>
  <c r="K18" i="11" s="1"/>
  <c r="I17" i="11"/>
  <c r="I18" i="11" s="1"/>
  <c r="N13" i="11" s="1"/>
  <c r="J6" i="11"/>
  <c r="J5" i="11"/>
  <c r="L1" i="11"/>
  <c r="C1" i="11"/>
  <c r="I35" i="14"/>
  <c r="N27" i="14"/>
  <c r="I24" i="14"/>
  <c r="N21" i="14" s="1"/>
  <c r="K18" i="14"/>
  <c r="I18" i="14"/>
  <c r="K17" i="14"/>
  <c r="I17" i="14"/>
  <c r="N13" i="14"/>
  <c r="J6" i="14"/>
  <c r="J5" i="14"/>
  <c r="L1" i="14"/>
  <c r="C1" i="14"/>
  <c r="I35" i="13"/>
  <c r="N27" i="13"/>
  <c r="I24" i="13"/>
  <c r="N21" i="13"/>
  <c r="K17" i="13"/>
  <c r="K18" i="13" s="1"/>
  <c r="I17" i="13"/>
  <c r="I18" i="13" s="1"/>
  <c r="N13" i="13" s="1"/>
  <c r="J6" i="13"/>
  <c r="J5" i="13"/>
  <c r="L1" i="13"/>
  <c r="C1" i="13"/>
  <c r="I35" i="10"/>
  <c r="N27" i="10"/>
  <c r="I24" i="10"/>
  <c r="N21" i="10"/>
  <c r="K17" i="10"/>
  <c r="K18" i="10" s="1"/>
  <c r="I17" i="10"/>
  <c r="I18" i="10" s="1"/>
  <c r="J6" i="10"/>
  <c r="J5" i="10"/>
  <c r="L1" i="10"/>
  <c r="C1" i="10"/>
  <c r="I35" i="8"/>
  <c r="N27" i="8"/>
  <c r="I24" i="8"/>
  <c r="N21" i="8"/>
  <c r="K18" i="8"/>
  <c r="I18" i="8"/>
  <c r="N13" i="8" s="1"/>
  <c r="K17" i="8"/>
  <c r="I17" i="8"/>
  <c r="J6" i="8"/>
  <c r="J5" i="8"/>
  <c r="L1" i="8"/>
  <c r="C1" i="8"/>
  <c r="I35" i="7"/>
  <c r="N27" i="7"/>
  <c r="I24" i="7"/>
  <c r="N21" i="7" s="1"/>
  <c r="K17" i="7"/>
  <c r="K18" i="7" s="1"/>
  <c r="I17" i="7"/>
  <c r="I18" i="7" s="1"/>
  <c r="N13" i="7" s="1"/>
  <c r="J6" i="7"/>
  <c r="J5" i="7"/>
  <c r="L1" i="7"/>
  <c r="C1" i="7"/>
  <c r="I35" i="6"/>
  <c r="N27" i="6"/>
  <c r="I24" i="6"/>
  <c r="N21" i="6" s="1"/>
  <c r="K17" i="6"/>
  <c r="K18" i="6" s="1"/>
  <c r="I17" i="6"/>
  <c r="I18" i="6" s="1"/>
  <c r="J6" i="6"/>
  <c r="J5" i="6"/>
  <c r="L1" i="6"/>
  <c r="C1" i="6"/>
  <c r="I35" i="5"/>
  <c r="N27" i="5"/>
  <c r="I24" i="5"/>
  <c r="N21" i="5" s="1"/>
  <c r="K17" i="5"/>
  <c r="K18" i="5" s="1"/>
  <c r="I17" i="5"/>
  <c r="I18" i="5" s="1"/>
  <c r="N13" i="5" s="1"/>
  <c r="J6" i="5"/>
  <c r="J5" i="5"/>
  <c r="L1" i="5"/>
  <c r="C1" i="5"/>
  <c r="L1" i="4"/>
  <c r="C1" i="4"/>
  <c r="F31" i="8" l="1"/>
  <c r="F32" i="8" s="1"/>
  <c r="F33" i="8" s="1"/>
  <c r="N35" i="8" s="1"/>
  <c r="F31" i="12"/>
  <c r="F32" i="12" s="1"/>
  <c r="F33" i="12" s="1"/>
  <c r="N35" i="12" s="1"/>
  <c r="F31" i="11"/>
  <c r="F32" i="11" s="1"/>
  <c r="F33" i="11" s="1"/>
  <c r="N35" i="11" s="1"/>
  <c r="F31" i="13"/>
  <c r="F32" i="13" s="1"/>
  <c r="F33" i="13" s="1"/>
  <c r="N35" i="13" s="1"/>
  <c r="F31" i="7"/>
  <c r="F32" i="7" s="1"/>
  <c r="F33" i="7" s="1"/>
  <c r="N35" i="7" s="1"/>
  <c r="F31" i="5"/>
  <c r="F32" i="5" s="1"/>
  <c r="F33" i="5" s="1"/>
  <c r="N35" i="5" s="1"/>
  <c r="N13" i="9"/>
  <c r="F31" i="9" s="1"/>
  <c r="F32" i="9" s="1"/>
  <c r="F33" i="9" s="1"/>
  <c r="N35" i="9" s="1"/>
  <c r="F31" i="14"/>
  <c r="F32" i="14" s="1"/>
  <c r="F33" i="14" s="1"/>
  <c r="N35" i="14" s="1"/>
  <c r="N13" i="10"/>
  <c r="F31" i="10" s="1"/>
  <c r="F32" i="10" s="1"/>
  <c r="F33" i="10" s="1"/>
  <c r="N35" i="10" s="1"/>
  <c r="N13" i="6"/>
  <c r="F31" i="6" s="1"/>
  <c r="F32" i="6" s="1"/>
  <c r="F33" i="6" s="1"/>
  <c r="N35" i="6" s="1"/>
  <c r="I24" i="4"/>
  <c r="K18" i="4"/>
  <c r="K17" i="4"/>
  <c r="I17" i="4"/>
  <c r="I18" i="4" s="1"/>
  <c r="I24" i="1" l="1"/>
  <c r="H15" i="3" l="1"/>
  <c r="H14" i="3"/>
  <c r="H13" i="3"/>
  <c r="H12" i="3"/>
  <c r="H11" i="3"/>
  <c r="H10" i="3"/>
  <c r="H9" i="3"/>
  <c r="H8" i="3"/>
  <c r="H7" i="3"/>
  <c r="H6" i="3"/>
  <c r="H5" i="3"/>
  <c r="H4" i="3"/>
  <c r="I35" i="4"/>
  <c r="N27" i="4"/>
  <c r="N21" i="4"/>
  <c r="N13" i="4"/>
  <c r="I35" i="1"/>
  <c r="F31" i="4" l="1"/>
  <c r="F32" i="4" s="1"/>
  <c r="F33" i="4" s="1"/>
  <c r="N35" i="4" s="1"/>
  <c r="B1" i="3"/>
  <c r="B18" i="3" l="1"/>
  <c r="J6" i="4"/>
  <c r="J5" i="4"/>
  <c r="K17" i="1" l="1"/>
  <c r="I17" i="1"/>
  <c r="E19" i="3" l="1"/>
  <c r="E18" i="3"/>
  <c r="B19" i="3"/>
  <c r="B20" i="3"/>
  <c r="I15" i="3" l="1"/>
  <c r="I14" i="3"/>
  <c r="I13" i="3"/>
  <c r="I12" i="3"/>
  <c r="I11" i="3"/>
  <c r="I10" i="3"/>
  <c r="I9" i="3"/>
  <c r="I8" i="3"/>
  <c r="I7" i="3"/>
  <c r="I6" i="3"/>
  <c r="I5" i="3"/>
  <c r="G15" i="3"/>
  <c r="F15" i="3"/>
  <c r="E15" i="3"/>
  <c r="D15" i="3"/>
  <c r="G14" i="3"/>
  <c r="F14" i="3"/>
  <c r="E14" i="3"/>
  <c r="D14" i="3"/>
  <c r="G13" i="3"/>
  <c r="F13" i="3"/>
  <c r="E13" i="3"/>
  <c r="D13" i="3"/>
  <c r="G12" i="3"/>
  <c r="F12" i="3"/>
  <c r="E12" i="3"/>
  <c r="D12" i="3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E6" i="3"/>
  <c r="D6" i="3"/>
  <c r="D5" i="3"/>
  <c r="G5" i="3"/>
  <c r="F5" i="3"/>
  <c r="E5" i="3"/>
  <c r="C15" i="3"/>
  <c r="C14" i="3"/>
  <c r="C13" i="3"/>
  <c r="C12" i="3"/>
  <c r="C11" i="3"/>
  <c r="C10" i="3"/>
  <c r="C9" i="3"/>
  <c r="C8" i="3"/>
  <c r="C7" i="3"/>
  <c r="C6" i="3"/>
  <c r="C5" i="3"/>
  <c r="C4" i="3"/>
  <c r="B15" i="3"/>
  <c r="B14" i="3"/>
  <c r="B13" i="3"/>
  <c r="B12" i="3"/>
  <c r="B11" i="3"/>
  <c r="B10" i="3"/>
  <c r="B9" i="3"/>
  <c r="B8" i="3"/>
  <c r="B7" i="3"/>
  <c r="B6" i="3"/>
  <c r="B5" i="3"/>
  <c r="B4" i="3"/>
  <c r="N27" i="1" l="1"/>
  <c r="F4" i="3" s="1"/>
  <c r="N21" i="1"/>
  <c r="E4" i="3" s="1"/>
  <c r="K18" i="1" l="1"/>
  <c r="I18" i="1"/>
  <c r="N13" i="1" l="1"/>
  <c r="F31" i="1" l="1"/>
  <c r="F32" i="1" s="1"/>
  <c r="F33" i="1" s="1"/>
  <c r="N35" i="1" s="1"/>
  <c r="D4" i="3"/>
  <c r="G4" i="3" l="1"/>
  <c r="I4" i="3" l="1"/>
</calcChain>
</file>

<file path=xl/sharedStrings.xml><?xml version="1.0" encoding="utf-8"?>
<sst xmlns="http://schemas.openxmlformats.org/spreadsheetml/2006/main" count="850" uniqueCount="108">
  <si>
    <t>Academic year:</t>
  </si>
  <si>
    <t>2022-2023</t>
  </si>
  <si>
    <t>Examination period</t>
  </si>
  <si>
    <t>first semester exam periode - January</t>
  </si>
  <si>
    <t>Date:</t>
  </si>
  <si>
    <t>JURY</t>
  </si>
  <si>
    <t>Name student:</t>
  </si>
  <si>
    <t>NAME</t>
  </si>
  <si>
    <t>PRESENT</t>
  </si>
  <si>
    <t>FORM</t>
  </si>
  <si>
    <t>Programme</t>
  </si>
  <si>
    <t>chairman:</t>
  </si>
  <si>
    <t>secretary:</t>
  </si>
  <si>
    <t>Title Dissertation</t>
  </si>
  <si>
    <t>promotor 1:</t>
  </si>
  <si>
    <t>promotor 2:</t>
  </si>
  <si>
    <t>commissioner 1:</t>
  </si>
  <si>
    <t xml:space="preserve">commissioner 2: </t>
  </si>
  <si>
    <t>MASTER'S DISSERTATION REPORT - READING COMMISSIONERS</t>
  </si>
  <si>
    <t>Commissioner 1</t>
  </si>
  <si>
    <t>Commissioner 2</t>
  </si>
  <si>
    <t>TOTAL COMMISSIONERS</t>
  </si>
  <si>
    <t>Problem statement (15%)</t>
  </si>
  <si>
    <t>/15</t>
  </si>
  <si>
    <t>/40</t>
  </si>
  <si>
    <t>Collecting and analysing data (30%)</t>
  </si>
  <si>
    <t>/30</t>
  </si>
  <si>
    <t>Framing results and associated implications (30%)</t>
  </si>
  <si>
    <t>Scientific reporting (25%)</t>
  </si>
  <si>
    <t>/25</t>
  </si>
  <si>
    <t>/100</t>
  </si>
  <si>
    <t>MASTER'S DISSERTATION (LEARNING) PROCESS - PROMOTOR</t>
  </si>
  <si>
    <t>Promotors</t>
  </si>
  <si>
    <t>TOTAL PROMOTOR</t>
  </si>
  <si>
    <t>/10</t>
  </si>
  <si>
    <t>/20</t>
  </si>
  <si>
    <t>PRESENTATION and DEFENCE</t>
  </si>
  <si>
    <t>Entire jury</t>
  </si>
  <si>
    <t>TOTAL DEFENCE</t>
  </si>
  <si>
    <t>Presenting the scientific work (10%)</t>
  </si>
  <si>
    <t>Oral defence of the scientific work (20%)</t>
  </si>
  <si>
    <t>FINAL RESULT</t>
  </si>
  <si>
    <t>Total score (/100)</t>
  </si>
  <si>
    <t>Deviation calculated score</t>
  </si>
  <si>
    <t>Total score (/20)</t>
  </si>
  <si>
    <t>Motivation if yes:</t>
  </si>
  <si>
    <t>Final score (/20) - Rounded</t>
  </si>
  <si>
    <t>FINAL SCORE MASTER'S DISSERTATION</t>
  </si>
  <si>
    <t>Qualitative feedback</t>
  </si>
  <si>
    <t>PROGR:</t>
  </si>
  <si>
    <t>Name student</t>
  </si>
  <si>
    <t>Titel master's dissertation</t>
  </si>
  <si>
    <t>SCORES</t>
  </si>
  <si>
    <t>total score (/20)</t>
  </si>
  <si>
    <t>deviation</t>
  </si>
  <si>
    <t>FINAL SCORE (/20)</t>
  </si>
  <si>
    <t>commissoners (/40)</t>
  </si>
  <si>
    <t>promotor 
(/30)</t>
  </si>
  <si>
    <t>defence 
(/30)</t>
  </si>
  <si>
    <t>ACJ:</t>
  </si>
  <si>
    <t>Chairman:</t>
  </si>
  <si>
    <t>Ex period:</t>
  </si>
  <si>
    <t>Secretary:</t>
  </si>
  <si>
    <t>ACJ</t>
  </si>
  <si>
    <t>Opleiding</t>
  </si>
  <si>
    <t>ex periode</t>
  </si>
  <si>
    <t>aanw</t>
  </si>
  <si>
    <t>MSc in de bio-ingenieurswetenschappen: bos- en natuurbeheer</t>
  </si>
  <si>
    <t>Yes</t>
  </si>
  <si>
    <t>2023-2024</t>
  </si>
  <si>
    <t>MSc in Bioscience Engineering: Cell and Gene Biotechnology</t>
  </si>
  <si>
    <t>second semester exam period - June</t>
  </si>
  <si>
    <t>No</t>
  </si>
  <si>
    <t>2024-2025</t>
  </si>
  <si>
    <t>MSc in de bio-ingenieurswetenschappen: chemie en bioprocestechnologie</t>
  </si>
  <si>
    <t>resit exam period - September</t>
  </si>
  <si>
    <t>2025-2026</t>
  </si>
  <si>
    <t>MSc in de bio-ingenieurswetenschappen: landbouwkunde</t>
  </si>
  <si>
    <t>MSc in de bio-ingenieurswetenschappen: land, water en klimaat</t>
  </si>
  <si>
    <t>MSc in de bio-ingenieurswetenschappen: levensmiddelenwetenschappen en voeding</t>
  </si>
  <si>
    <t>MSc in de bio-ingenieurswetenschappen: milieutechnologie</t>
  </si>
  <si>
    <t>MSc in Bioinformatics bioscience engineering</t>
  </si>
  <si>
    <t>MSc in de biowetenschappen: land- en tuinbouwkunde</t>
  </si>
  <si>
    <t>MSc in de biowetenschappen: voedingsindustrie</t>
  </si>
  <si>
    <t>MSc in de industriële wetenschappen: biochemie</t>
  </si>
  <si>
    <t>MSc in de bio-industriële wetenschappen: circulaire bioprocestechnologie</t>
  </si>
  <si>
    <t>MSc in Environmental Science and Technology</t>
  </si>
  <si>
    <t>MSc in Food Technology (interuniversitair)</t>
  </si>
  <si>
    <t>MSc in Nutrition and Rural Development</t>
  </si>
  <si>
    <t>MSc in Aquaculture</t>
  </si>
  <si>
    <t>Learning outcome</t>
  </si>
  <si>
    <t>Master of Science in Sustainable Food Packaging</t>
  </si>
  <si>
    <t>Research project (50%)</t>
  </si>
  <si>
    <t>Skills (40%)</t>
  </si>
  <si>
    <t>Reached objectives (10%)</t>
  </si>
  <si>
    <t>/50</t>
  </si>
  <si>
    <t>ManaMa Sustainable Food Packaging (EN)</t>
  </si>
  <si>
    <t>To translate knowledge into practical applications through elaborating a practical research problem</t>
  </si>
  <si>
    <t>To participate in developing a packaging strategy within a company or organisation, considering the corporate or organisational culture, its mission and vision, and the broad socio-economic context</t>
  </si>
  <si>
    <t>To develop interpersonal and communication skills to participate and collaborate in multidisciplinary teams</t>
  </si>
  <si>
    <t>To understand how processes to control and develop advanced packaging systems happen in a professional organisation.</t>
  </si>
  <si>
    <t xml:space="preserve">To set up a research project by defining the research problem, formulating clear research questions and setting up an appropriate methodology and/or surveys) </t>
  </si>
  <si>
    <t>To make evidence-based decisions based on a critical literature study</t>
  </si>
  <si>
    <t>To characterise a packaging system for a certain food product quantitatively by means of meticulous data collection (using existing data sets or data obtained by lab or field work or surveys), correct data processing and data analysis</t>
  </si>
  <si>
    <t>To integrate requirements from sales, purchase, production, quality, marketing, sustainability and/or supply chain within the food packaging system</t>
  </si>
  <si>
    <t>To make a concise synthesis of research results, considering different perspectives</t>
  </si>
  <si>
    <t>To communicate professionally on the research project by means of a written manuscript and an oral presentation and discussion with well-founded arguments</t>
  </si>
  <si>
    <t>To show the necessary independence, motivation, dedication and initiative while obtaining final competences 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</si>
</sst>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d\ d\ mmmm\ 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499984740745262"/>
      </bottom>
      <diagonal/>
    </border>
    <border>
      <left/>
      <right/>
      <top style="medium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 style="medium">
        <color indexed="64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 style="medium">
        <color indexed="64"/>
      </right>
      <top/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medium">
        <color indexed="64"/>
      </bottom>
      <diagonal/>
    </border>
    <border>
      <left style="thin">
        <color theme="2" tint="-0.499984740745262"/>
      </left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2" tint="-9.9948118533890809E-2"/>
      </bottom>
      <diagonal/>
    </border>
    <border>
      <left/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right" vertical="top"/>
    </xf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1" fillId="0" borderId="2" xfId="0" applyFont="1" applyBorder="1"/>
    <xf numFmtId="0" fontId="1" fillId="0" borderId="1" xfId="0" applyFont="1" applyBorder="1"/>
    <xf numFmtId="0" fontId="0" fillId="0" borderId="11" xfId="0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2" fillId="0" borderId="5" xfId="0" applyFont="1" applyBorder="1"/>
    <xf numFmtId="0" fontId="3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 applyProtection="1">
      <alignment vertical="top" wrapText="1"/>
      <protection locked="0"/>
    </xf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0" borderId="0" xfId="0" quotePrefix="1"/>
    <xf numFmtId="0" fontId="0" fillId="0" borderId="4" xfId="0" applyBorder="1"/>
    <xf numFmtId="0" fontId="0" fillId="0" borderId="6" xfId="0" applyBorder="1"/>
    <xf numFmtId="0" fontId="0" fillId="0" borderId="6" xfId="0" quotePrefix="1" applyBorder="1"/>
    <xf numFmtId="0" fontId="0" fillId="0" borderId="7" xfId="0" applyBorder="1"/>
    <xf numFmtId="0" fontId="0" fillId="0" borderId="0" xfId="0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8" xfId="0" applyBorder="1"/>
    <xf numFmtId="0" fontId="0" fillId="0" borderId="9" xfId="0" applyBorder="1"/>
    <xf numFmtId="0" fontId="8" fillId="6" borderId="0" xfId="0" applyFont="1" applyFill="1"/>
    <xf numFmtId="0" fontId="8" fillId="0" borderId="0" xfId="0" applyFont="1" applyAlignment="1">
      <alignment horizontal="left"/>
    </xf>
    <xf numFmtId="0" fontId="3" fillId="0" borderId="35" xfId="0" applyFont="1" applyBorder="1"/>
    <xf numFmtId="0" fontId="3" fillId="0" borderId="37" xfId="0" applyFont="1" applyBorder="1"/>
    <xf numFmtId="0" fontId="0" fillId="0" borderId="0" xfId="0" applyAlignment="1">
      <alignment horizontal="right" vertical="center"/>
    </xf>
    <xf numFmtId="0" fontId="10" fillId="4" borderId="9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12" fillId="0" borderId="58" xfId="0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 wrapText="1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3" borderId="6" xfId="0" applyFill="1" applyBorder="1" applyProtection="1">
      <protection locked="0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13" fillId="0" borderId="66" xfId="0" applyFont="1" applyBorder="1" applyAlignment="1">
      <alignment horizontal="center" vertical="center" wrapText="1"/>
    </xf>
    <xf numFmtId="0" fontId="14" fillId="0" borderId="6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7" borderId="68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5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0" fillId="3" borderId="12" xfId="0" applyFill="1" applyBorder="1" applyProtection="1">
      <protection locked="0"/>
    </xf>
    <xf numFmtId="0" fontId="12" fillId="8" borderId="0" xfId="0" applyFont="1" applyFill="1"/>
    <xf numFmtId="0" fontId="6" fillId="8" borderId="0" xfId="0" applyFont="1" applyFill="1"/>
    <xf numFmtId="0" fontId="0" fillId="8" borderId="0" xfId="0" applyFill="1"/>
    <xf numFmtId="0" fontId="16" fillId="7" borderId="4" xfId="0" applyFont="1" applyFill="1" applyBorder="1" applyAlignment="1">
      <alignment wrapText="1"/>
    </xf>
    <xf numFmtId="0" fontId="16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6" fillId="0" borderId="7" xfId="0" applyFont="1" applyBorder="1" applyAlignment="1">
      <alignment wrapText="1"/>
    </xf>
    <xf numFmtId="14" fontId="3" fillId="2" borderId="6" xfId="0" applyNumberFormat="1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/>
      <protection locked="0"/>
    </xf>
    <xf numFmtId="0" fontId="3" fillId="2" borderId="7" xfId="0" applyFont="1" applyFill="1" applyBorder="1" applyAlignment="1" applyProtection="1">
      <alignment vertical="top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1" fillId="4" borderId="9" xfId="0" applyFont="1" applyFill="1" applyBorder="1" applyAlignment="1" applyProtection="1">
      <alignment horizontal="right" vertical="center"/>
      <protection locked="0"/>
    </xf>
    <xf numFmtId="0" fontId="9" fillId="0" borderId="4" xfId="0" quotePrefix="1" applyFont="1" applyBorder="1" applyAlignment="1">
      <alignment vertical="center"/>
    </xf>
    <xf numFmtId="0" fontId="9" fillId="0" borderId="7" xfId="0" quotePrefix="1" applyFont="1" applyBorder="1" applyAlignment="1">
      <alignment vertical="center"/>
    </xf>
    <xf numFmtId="0" fontId="9" fillId="5" borderId="0" xfId="0" applyFont="1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17" fillId="4" borderId="15" xfId="0" applyFont="1" applyFill="1" applyBorder="1" applyAlignment="1" applyProtection="1">
      <alignment vertical="top" wrapText="1"/>
      <protection locked="0"/>
    </xf>
    <xf numFmtId="0" fontId="17" fillId="4" borderId="16" xfId="0" applyFont="1" applyFill="1" applyBorder="1" applyAlignment="1" applyProtection="1">
      <alignment vertical="top" wrapText="1"/>
      <protection locked="0"/>
    </xf>
    <xf numFmtId="0" fontId="17" fillId="4" borderId="17" xfId="0" applyFont="1" applyFill="1" applyBorder="1" applyAlignment="1" applyProtection="1">
      <alignment vertical="top" wrapText="1"/>
      <protection locked="0"/>
    </xf>
    <xf numFmtId="0" fontId="17" fillId="4" borderId="18" xfId="0" applyFont="1" applyFill="1" applyBorder="1" applyAlignment="1" applyProtection="1">
      <alignment vertical="top" wrapText="1"/>
      <protection locked="0"/>
    </xf>
    <xf numFmtId="0" fontId="9" fillId="5" borderId="6" xfId="0" applyFont="1" applyFill="1" applyBorder="1" applyAlignment="1">
      <alignment vertical="center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vertical="top"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4" xfId="0" applyFont="1" applyFill="1" applyBorder="1" applyAlignment="1" applyProtection="1">
      <alignment vertical="center"/>
      <protection locked="0"/>
    </xf>
    <xf numFmtId="0" fontId="3" fillId="2" borderId="26" xfId="0" applyFont="1" applyFill="1" applyBorder="1" applyAlignment="1" applyProtection="1">
      <alignment vertical="center"/>
      <protection locked="0"/>
    </xf>
    <xf numFmtId="0" fontId="10" fillId="4" borderId="9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top"/>
    </xf>
    <xf numFmtId="0" fontId="12" fillId="0" borderId="36" xfId="0" applyFont="1" applyBorder="1" applyAlignment="1">
      <alignment horizontal="center" vertical="top"/>
    </xf>
    <xf numFmtId="0" fontId="12" fillId="0" borderId="51" xfId="0" applyFont="1" applyBorder="1" applyAlignment="1">
      <alignment vertical="center"/>
    </xf>
    <xf numFmtId="0" fontId="12" fillId="0" borderId="52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47" xfId="0" applyFont="1" applyBorder="1" applyAlignment="1">
      <alignment vertical="center"/>
    </xf>
  </cellXfs>
  <cellStyles count="1">
    <cellStyle name="Standaard" xfId="0" builtinId="0"/>
  </cellStyles>
  <dxfs count="390"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strike val="0"/>
        <color theme="1"/>
      </font>
    </dxf>
    <dxf>
      <font>
        <color auto="1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color theme="0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2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  <dxf>
      <font>
        <b/>
        <i val="0"/>
        <color rgb="FFFF0000"/>
      </font>
    </dxf>
    <dxf>
      <font>
        <strike/>
        <color theme="5" tint="-0.24994659260841701"/>
      </font>
    </dxf>
    <dxf>
      <font>
        <strike val="0"/>
        <color theme="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strike/>
        <color theme="5" tint="-0.24994659260841701"/>
      </font>
    </dxf>
    <dxf>
      <font>
        <color rgb="FFFF0000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rgb="FFFF0000"/>
      </font>
    </dxf>
    <dxf>
      <font>
        <strike/>
        <color theme="5" tint="-0.24994659260841701"/>
      </font>
    </dxf>
    <dxf>
      <font>
        <color theme="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A75C4-9E48-4D64-B35F-4D9A3E9844BB}">
  <dimension ref="A1:P38"/>
  <sheetViews>
    <sheetView showGridLines="0" tabSelected="1" zoomScale="90" zoomScaleNormal="90" workbookViewId="0">
      <selection activeCell="Q1" sqref="Q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">
        <v>69</v>
      </c>
      <c r="D1" s="112"/>
      <c r="E1" s="112"/>
      <c r="F1" s="113"/>
      <c r="J1" s="5"/>
      <c r="K1" s="4" t="s">
        <v>2</v>
      </c>
      <c r="L1" s="98"/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5" customHeight="1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/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/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idden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5.75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3.7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sheetProtection algorithmName="SHA-512" hashValue="0S6JQ/YieICxsgik7sj5mJfJ0Y7tk5KQNxLgAMJCTXUTskUxC8I/AHuoUGgoWYe54s1AuTIVeD3LVL89OwsfoQ==" saltValue="6vDP0ba1QziFzagpMW2Iew==" spinCount="100000" sheet="1" objects="1" scenarios="1"/>
  <mergeCells count="24">
    <mergeCell ref="A38:P38"/>
    <mergeCell ref="H3:P3"/>
    <mergeCell ref="J5:N5"/>
    <mergeCell ref="J6:N6"/>
    <mergeCell ref="J7:N7"/>
    <mergeCell ref="J8:N8"/>
    <mergeCell ref="J9:N9"/>
    <mergeCell ref="J10:N10"/>
    <mergeCell ref="I35:M35"/>
    <mergeCell ref="C2:F2"/>
    <mergeCell ref="L1:P1"/>
    <mergeCell ref="A8:F10"/>
    <mergeCell ref="J4:N4"/>
    <mergeCell ref="N35:O35"/>
    <mergeCell ref="P27:P28"/>
    <mergeCell ref="N21:O22"/>
    <mergeCell ref="P21:P22"/>
    <mergeCell ref="N13:O14"/>
    <mergeCell ref="P13:P14"/>
    <mergeCell ref="C4:F4"/>
    <mergeCell ref="C5:F6"/>
    <mergeCell ref="N27:O28"/>
    <mergeCell ref="H33:P34"/>
    <mergeCell ref="C1:F1"/>
  </mergeCells>
  <conditionalFormatting sqref="F35:I35">
    <cfRule type="cellIs" dxfId="389" priority="30" operator="equal">
      <formula>0</formula>
    </cfRule>
  </conditionalFormatting>
  <conditionalFormatting sqref="I13 K13">
    <cfRule type="cellIs" dxfId="388" priority="28" operator="greaterThan">
      <formula>15</formula>
    </cfRule>
    <cfRule type="cellIs" dxfId="387" priority="29" operator="lessThan">
      <formula>7.5</formula>
    </cfRule>
  </conditionalFormatting>
  <conditionalFormatting sqref="I14:I15 K14:K15">
    <cfRule type="cellIs" dxfId="386" priority="26" operator="greaterThan">
      <formula>30</formula>
    </cfRule>
    <cfRule type="cellIs" dxfId="385" priority="27" operator="lessThan">
      <formula>15</formula>
    </cfRule>
  </conditionalFormatting>
  <conditionalFormatting sqref="I16 K16">
    <cfRule type="cellIs" dxfId="384" priority="24" operator="greaterThan">
      <formula>25</formula>
    </cfRule>
    <cfRule type="cellIs" dxfId="383" priority="25" operator="lessThanOrEqual">
      <formula>12.4</formula>
    </cfRule>
  </conditionalFormatting>
  <conditionalFormatting sqref="I18 K18">
    <cfRule type="cellIs" dxfId="382" priority="14" operator="greaterThan">
      <formula>40</formula>
    </cfRule>
    <cfRule type="cellIs" dxfId="381" priority="15" operator="between">
      <formula>0.1</formula>
      <formula>19.9</formula>
    </cfRule>
  </conditionalFormatting>
  <conditionalFormatting sqref="I21">
    <cfRule type="cellIs" dxfId="380" priority="7" operator="lessThan">
      <formula>25</formula>
    </cfRule>
    <cfRule type="cellIs" dxfId="379" priority="8" operator="greaterThan">
      <formula>50</formula>
    </cfRule>
  </conditionalFormatting>
  <conditionalFormatting sqref="I22">
    <cfRule type="cellIs" dxfId="378" priority="20" operator="greaterThan">
      <formula>40</formula>
    </cfRule>
    <cfRule type="cellIs" dxfId="377" priority="21" operator="lessThan">
      <formula>20</formula>
    </cfRule>
  </conditionalFormatting>
  <conditionalFormatting sqref="I23">
    <cfRule type="cellIs" dxfId="376" priority="5" operator="lessThan">
      <formula>5</formula>
    </cfRule>
    <cfRule type="cellIs" dxfId="375" priority="6" operator="greaterThan">
      <formula>10</formula>
    </cfRule>
  </conditionalFormatting>
  <conditionalFormatting sqref="I24">
    <cfRule type="cellIs" dxfId="374" priority="12" operator="greaterThan">
      <formula>100</formula>
    </cfRule>
    <cfRule type="cellIs" dxfId="373" priority="13" operator="between">
      <formula>0.1</formula>
      <formula>49.9</formula>
    </cfRule>
  </conditionalFormatting>
  <conditionalFormatting sqref="N13:O14">
    <cfRule type="cellIs" dxfId="370" priority="18" operator="greaterThan">
      <formula>40</formula>
    </cfRule>
    <cfRule type="cellIs" dxfId="369" priority="19" operator="between">
      <formula>19.9</formula>
      <formula>0.5</formula>
    </cfRule>
  </conditionalFormatting>
  <conditionalFormatting sqref="N21:O22 N27:O28">
    <cfRule type="cellIs" dxfId="368" priority="16" operator="greaterThan">
      <formula>30</formula>
    </cfRule>
    <cfRule type="cellIs" dxfId="367" priority="17" operator="between">
      <formula>0.5</formula>
      <formula>14.9</formula>
    </cfRule>
  </conditionalFormatting>
  <conditionalFormatting sqref="N35:O35">
    <cfRule type="cellIs" dxfId="366" priority="9" operator="equal">
      <formula>"fill in"</formula>
    </cfRule>
    <cfRule type="cellIs" dxfId="365" priority="10" operator="greaterThan">
      <formula>20</formula>
    </cfRule>
    <cfRule type="cellIs" dxfId="364" priority="11" operator="between">
      <formula>0.1</formula>
      <formula>9.9</formula>
    </cfRule>
  </conditionalFormatting>
  <conditionalFormatting sqref="I27">
    <cfRule type="cellIs" dxfId="55" priority="1" operator="lessThan">
      <formula>7.5</formula>
    </cfRule>
    <cfRule type="cellIs" dxfId="54" priority="2" operator="greaterThan">
      <formula>15</formula>
    </cfRule>
  </conditionalFormatting>
  <conditionalFormatting sqref="I28">
    <cfRule type="cellIs" dxfId="53" priority="3" operator="greaterThan">
      <formula>15</formula>
    </cfRule>
    <cfRule type="cellIs" dxfId="52" priority="4" operator="lessThan">
      <formula>7.5</formula>
    </cfRule>
  </conditionalFormatting>
  <dataValidations count="7">
    <dataValidation allowBlank="1" showInputMessage="1" showErrorMessage="1" promptTitle="Titel masterproef" prompt="Vul de titel van de masterproef in" sqref="C7" xr:uid="{0C80AFE7-476A-44CA-88A7-4BFED2802DFE}"/>
    <dataValidation allowBlank="1" showInputMessage="1" showErrorMessage="1" promptTitle="ACJ" prompt="Vul het huidig academiejaar in: 20XX-20YY" sqref="D3" xr:uid="{3286C6C4-57F7-48CA-8FB5-6DF7019AD30C}"/>
    <dataValidation allowBlank="1" showInputMessage="1" showErrorMessage="1" promptTitle="ACJ" prompt="Fill in the current academic year: 20XX-20YY" sqref="C1:F1" xr:uid="{E88CB688-8B59-4B07-9B7A-0FE78A0AD650}"/>
    <dataValidation allowBlank="1" showInputMessage="1" showErrorMessage="1" promptTitle="date defence" prompt="Fill in the defence date" sqref="C2:F2" xr:uid="{7D3968B0-DA08-4D28-ABA6-6043EDBF62F0}"/>
    <dataValidation allowBlank="1" showInputMessage="1" showErrorMessage="1" promptTitle="Student" prompt="Fill in the student's name" sqref="C4:F4" xr:uid="{F84523B5-C8CC-40DF-987E-8ED84CA780C5}"/>
    <dataValidation allowBlank="1" showInputMessage="1" showErrorMessage="1" promptTitle="Titel dissertation" prompt="Fill in the title of the master's dissertation" sqref="A8:F10" xr:uid="{C911AA0B-BDBA-43FD-BC32-F9F07492F516}"/>
    <dataValidation allowBlank="1" showInputMessage="1" showErrorMessage="1" promptTitle="name" prompt="fill in the name" sqref="J5:N10" xr:uid="{614EE7DD-82C5-44BB-81CF-CD7CD59732CB}"/>
  </dataValidations>
  <pageMargins left="0.11811023622047245" right="0.11811023622047245" top="0.94488188976377963" bottom="0" header="0.19685039370078741" footer="0"/>
  <pageSetup paperSize="9" orientation="landscape" r:id="rId1"/>
  <headerFooter>
    <oddHeader>&amp;L&amp;8&amp;G&amp;R
BEOORDELINGSFORMULIER MASTERPROEF BIO-INGENIEUR - VOORZITTER &amp; SECRETARIS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DA743CB-26F1-45A9-8B7A-68C6ED7730B0}">
          <x14:formula1>
            <xm:f>lists!$D$2:$D$3</xm:f>
          </x14:formula1>
          <xm:sqref>K31</xm:sqref>
        </x14:dataValidation>
        <x14:dataValidation type="list" showInputMessage="1" showErrorMessage="1" promptTitle="Examination period" prompt="Fill in the examination period" xr:uid="{EDC4CE06-4FCE-469A-934C-255CC59C2609}">
          <x14:formula1>
            <xm:f>lists!$C$2:$C$4</xm:f>
          </x14:formula1>
          <xm:sqref>L1:P1</xm:sqref>
        </x14:dataValidation>
        <x14:dataValidation type="list" allowBlank="1" showInputMessage="1" showErrorMessage="1" prompt="is the jury member present?" xr:uid="{972C3048-DC87-4B22-986D-FD52370A1A55}">
          <x14:formula1>
            <xm:f>lists!$D$2:$D$3</xm:f>
          </x14:formula1>
          <xm:sqref>O5:O10</xm:sqref>
        </x14:dataValidation>
        <x14:dataValidation type="list" allowBlank="1" showInputMessage="1" showErrorMessage="1" prompt="is the form present?" xr:uid="{2AEAC584-DB34-4C16-9B40-E947CABD8C2D}">
          <x14:formula1>
            <xm:f>lists!$D$2:$D$3</xm:f>
          </x14:formula1>
          <xm:sqref>P5:P10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5C3B-B0A8-4485-A2DA-C046EACCB50C}">
  <dimension ref="A1:P38"/>
  <sheetViews>
    <sheetView showGridLines="0" zoomScale="90" zoomScaleNormal="90" workbookViewId="0">
      <selection activeCell="Q1" sqref="Q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tr">
        <f>STUD1!C1</f>
        <v>2023-2024</v>
      </c>
      <c r="D1" s="112"/>
      <c r="E1" s="112"/>
      <c r="F1" s="113"/>
      <c r="J1" s="5"/>
      <c r="K1" s="4" t="s">
        <v>2</v>
      </c>
      <c r="L1" s="98">
        <f>STUD1!L1</f>
        <v>0</v>
      </c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6.5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>
        <f>STUD1!J5</f>
        <v>0</v>
      </c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>
        <f>STUD1!J6</f>
        <v>0</v>
      </c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ht="15" customHeight="1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ht="15" customHeight="1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2.75" customHeight="1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ht="15" customHeight="1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customHeight="1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5.2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sheetProtection algorithmName="SHA-512" hashValue="Pba2ocuvROOymepjNDb0IycdJ3Qo2xlegnleN4rF3OnXKpRWIvqsOq5AnMtmywgTvWBLfF/QblVK6MeYTGaPlw==" saltValue="hPNJ5r00aDritQKaygx4bw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3:P34"/>
    <mergeCell ref="N35:O35"/>
    <mergeCell ref="A38:P38"/>
    <mergeCell ref="N13:O14"/>
    <mergeCell ref="P13:P14"/>
    <mergeCell ref="N21:O22"/>
    <mergeCell ref="P21:P22"/>
    <mergeCell ref="N27:O28"/>
    <mergeCell ref="P27:P28"/>
    <mergeCell ref="I35:M35"/>
  </mergeCells>
  <conditionalFormatting sqref="F35:I35">
    <cfRule type="cellIs" dxfId="147" priority="30" operator="equal">
      <formula>0</formula>
    </cfRule>
  </conditionalFormatting>
  <conditionalFormatting sqref="I13 K13">
    <cfRule type="cellIs" dxfId="146" priority="21" operator="greaterThan">
      <formula>15</formula>
    </cfRule>
    <cfRule type="cellIs" dxfId="145" priority="22" operator="lessThan">
      <formula>7.5</formula>
    </cfRule>
  </conditionalFormatting>
  <conditionalFormatting sqref="I14:I15 K14:K15">
    <cfRule type="cellIs" dxfId="144" priority="19" operator="greaterThan">
      <formula>30</formula>
    </cfRule>
    <cfRule type="cellIs" dxfId="143" priority="20" operator="lessThan">
      <formula>15</formula>
    </cfRule>
  </conditionalFormatting>
  <conditionalFormatting sqref="I16 K16">
    <cfRule type="cellIs" dxfId="142" priority="17" operator="greaterThan">
      <formula>25</formula>
    </cfRule>
    <cfRule type="cellIs" dxfId="141" priority="18" operator="lessThanOrEqual">
      <formula>12.4</formula>
    </cfRule>
  </conditionalFormatting>
  <conditionalFormatting sqref="I18 K18">
    <cfRule type="cellIs" dxfId="140" priority="11" operator="greaterThan">
      <formula>40</formula>
    </cfRule>
    <cfRule type="cellIs" dxfId="139" priority="12" operator="between">
      <formula>0.1</formula>
      <formula>19.9</formula>
    </cfRule>
  </conditionalFormatting>
  <conditionalFormatting sqref="I21">
    <cfRule type="cellIs" dxfId="138" priority="7" operator="lessThan">
      <formula>25</formula>
    </cfRule>
    <cfRule type="cellIs" dxfId="137" priority="8" operator="greaterThan">
      <formula>50</formula>
    </cfRule>
  </conditionalFormatting>
  <conditionalFormatting sqref="I22">
    <cfRule type="cellIs" dxfId="136" priority="13" operator="greaterThan">
      <formula>40</formula>
    </cfRule>
    <cfRule type="cellIs" dxfId="135" priority="14" operator="lessThan">
      <formula>20</formula>
    </cfRule>
  </conditionalFormatting>
  <conditionalFormatting sqref="I23">
    <cfRule type="cellIs" dxfId="134" priority="5" operator="lessThan">
      <formula>5</formula>
    </cfRule>
    <cfRule type="cellIs" dxfId="133" priority="6" operator="greaterThan">
      <formula>10</formula>
    </cfRule>
  </conditionalFormatting>
  <conditionalFormatting sqref="I24">
    <cfRule type="cellIs" dxfId="132" priority="9" operator="greaterThan">
      <formula>100</formula>
    </cfRule>
    <cfRule type="cellIs" dxfId="131" priority="10" operator="between">
      <formula>0.1</formula>
      <formula>49.9</formula>
    </cfRule>
  </conditionalFormatting>
  <conditionalFormatting sqref="J5:N6">
    <cfRule type="cellIs" dxfId="128" priority="31" operator="equal">
      <formula>0</formula>
    </cfRule>
  </conditionalFormatting>
  <conditionalFormatting sqref="N13:O14">
    <cfRule type="cellIs" dxfId="127" priority="28" operator="greaterThan">
      <formula>40</formula>
    </cfRule>
    <cfRule type="cellIs" dxfId="126" priority="29" operator="between">
      <formula>19.9</formula>
      <formula>0.5</formula>
    </cfRule>
  </conditionalFormatting>
  <conditionalFormatting sqref="N21:O22 N27:O28">
    <cfRule type="cellIs" dxfId="125" priority="26" operator="greaterThan">
      <formula>30</formula>
    </cfRule>
    <cfRule type="cellIs" dxfId="124" priority="27" operator="between">
      <formula>0.5</formula>
      <formula>14.9</formula>
    </cfRule>
  </conditionalFormatting>
  <conditionalFormatting sqref="N35:O35">
    <cfRule type="cellIs" dxfId="123" priority="23" operator="equal">
      <formula>"fill in"</formula>
    </cfRule>
    <cfRule type="cellIs" dxfId="122" priority="24" operator="greaterThan">
      <formula>20</formula>
    </cfRule>
    <cfRule type="cellIs" dxfId="121" priority="25" operator="between">
      <formula>0.1</formula>
      <formula>9.9</formula>
    </cfRule>
  </conditionalFormatting>
  <conditionalFormatting sqref="I27">
    <cfRule type="cellIs" dxfId="15" priority="1" operator="lessThan">
      <formula>7.5</formula>
    </cfRule>
    <cfRule type="cellIs" dxfId="14" priority="2" operator="greaterThan">
      <formula>15</formula>
    </cfRule>
  </conditionalFormatting>
  <conditionalFormatting sqref="I28">
    <cfRule type="cellIs" dxfId="13" priority="3" operator="greaterThan">
      <formula>15</formula>
    </cfRule>
    <cfRule type="cellIs" dxfId="12" priority="4" operator="lessThan">
      <formula>7.5</formula>
    </cfRule>
  </conditionalFormatting>
  <dataValidations count="7">
    <dataValidation allowBlank="1" showInputMessage="1" showErrorMessage="1" promptTitle="ACJ" prompt="Vul het huidig academiejaar in: 20XX-20YY" sqref="D3" xr:uid="{7C2800DD-BA07-4591-9303-B269786FD354}"/>
    <dataValidation allowBlank="1" showInputMessage="1" showErrorMessage="1" promptTitle="Titel masterproef" prompt="Vul de titel van de masterproef in" sqref="C7" xr:uid="{8096EBD3-29D6-47A4-893D-F7B518C75E9C}"/>
    <dataValidation allowBlank="1" showInputMessage="1" showErrorMessage="1" promptTitle="ACJ" prompt="Fill in the current academic year: 20XX-20YY" sqref="C1:F1" xr:uid="{BB1E56CE-0EA2-4283-BA0B-07D102D3C133}"/>
    <dataValidation allowBlank="1" showInputMessage="1" showErrorMessage="1" promptTitle="Student" prompt="Fill in the student's name" sqref="C4:F4" xr:uid="{C149B155-576C-429C-8605-F39936FF73A4}"/>
    <dataValidation allowBlank="1" showInputMessage="1" showErrorMessage="1" promptTitle="Name" prompt="Fill in the name" sqref="J5:N10" xr:uid="{F8DED4A2-B438-4893-BAF9-B6186ADE011C}"/>
    <dataValidation allowBlank="1" showInputMessage="1" showErrorMessage="1" promptTitle="Titel dissertation" prompt="Fill in the title of the master's dissertation" sqref="A8:F10" xr:uid="{5DE74694-39F1-44AA-9968-484564387D4A}"/>
    <dataValidation allowBlank="1" showInputMessage="1" showErrorMessage="1" promptTitle="date defence" prompt="Fill in the defence date" sqref="C2:F2" xr:uid="{DA54D8CC-B856-465F-8096-D22D09815DCB}"/>
  </dataValidations>
  <pageMargins left="0.11811023622047245" right="0.11811023622047245" top="0.94488188976377963" bottom="0.55118110236220474" header="0.11811023622047245" footer="0.11811023622047245"/>
  <pageSetup paperSize="9" orientation="landscape" r:id="rId1"/>
  <headerFooter>
    <oddHeader>&amp;F</oddHeader>
    <oddFooter>&amp;C&amp;8Pagina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47A92C6-7B48-49BE-95E0-1944B1DF1692}">
          <x14:formula1>
            <xm:f>lists!$D$2:$D$3</xm:f>
          </x14:formula1>
          <xm:sqref>K31</xm:sqref>
        </x14:dataValidation>
        <x14:dataValidation type="list" allowBlank="1" showInputMessage="1" showErrorMessage="1" prompt="is the form present?" xr:uid="{982351A7-751D-4AD3-9513-9FAA2CA6262D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2B89F9E6-EF8A-40E3-9720-393B72A1B6C0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74147ADD-9C18-4F38-8A6F-0417406E4768}">
          <x14:formula1>
            <xm:f>lists!$C$2:$C$4</xm:f>
          </x14:formula1>
          <xm:sqref>L1:P1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DB5B-164F-4CA2-8836-2A44362FBDB2}">
  <dimension ref="A1:P38"/>
  <sheetViews>
    <sheetView showGridLines="0" zoomScale="90" zoomScaleNormal="90" workbookViewId="0">
      <selection activeCell="Q1" sqref="Q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tr">
        <f>STUD1!C1</f>
        <v>2023-2024</v>
      </c>
      <c r="D1" s="112"/>
      <c r="E1" s="112"/>
      <c r="F1" s="113"/>
      <c r="J1" s="5"/>
      <c r="K1" s="4" t="s">
        <v>2</v>
      </c>
      <c r="L1" s="98">
        <f>STUD1!L1</f>
        <v>0</v>
      </c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6.5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>
        <f>STUD1!J5</f>
        <v>0</v>
      </c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>
        <f>STUD1!J6</f>
        <v>0</v>
      </c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ht="15" customHeight="1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ht="15" customHeight="1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2.75" customHeight="1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ht="15" customHeight="1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customHeight="1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5.2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sheetProtection algorithmName="SHA-512" hashValue="69g2JGerUZFgZlsnAYgMyNXp4bZk3iRJiQ0wBADQj6Y7vaqFJBzSQKVEjro/gc57p1cJsvOTqHPGs7AhGqFxaQ==" saltValue="mZJu1+0rwqZ9LbRwjkmx3g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3:P34"/>
    <mergeCell ref="N35:O35"/>
    <mergeCell ref="A38:P38"/>
    <mergeCell ref="N13:O14"/>
    <mergeCell ref="P13:P14"/>
    <mergeCell ref="N21:O22"/>
    <mergeCell ref="P21:P22"/>
    <mergeCell ref="N27:O28"/>
    <mergeCell ref="P27:P28"/>
    <mergeCell ref="I35:M35"/>
  </mergeCells>
  <conditionalFormatting sqref="F35:I35">
    <cfRule type="cellIs" dxfId="120" priority="30" operator="equal">
      <formula>0</formula>
    </cfRule>
  </conditionalFormatting>
  <conditionalFormatting sqref="I13 K13">
    <cfRule type="cellIs" dxfId="119" priority="21" operator="greaterThan">
      <formula>15</formula>
    </cfRule>
    <cfRule type="cellIs" dxfId="118" priority="22" operator="lessThan">
      <formula>7.5</formula>
    </cfRule>
  </conditionalFormatting>
  <conditionalFormatting sqref="I14:I15 K14:K15">
    <cfRule type="cellIs" dxfId="117" priority="19" operator="greaterThan">
      <formula>30</formula>
    </cfRule>
    <cfRule type="cellIs" dxfId="116" priority="20" operator="lessThan">
      <formula>15</formula>
    </cfRule>
  </conditionalFormatting>
  <conditionalFormatting sqref="I16 K16">
    <cfRule type="cellIs" dxfId="115" priority="17" operator="greaterThan">
      <formula>25</formula>
    </cfRule>
    <cfRule type="cellIs" dxfId="114" priority="18" operator="lessThanOrEqual">
      <formula>12.4</formula>
    </cfRule>
  </conditionalFormatting>
  <conditionalFormatting sqref="I18 K18">
    <cfRule type="cellIs" dxfId="113" priority="11" operator="greaterThan">
      <formula>40</formula>
    </cfRule>
    <cfRule type="cellIs" dxfId="112" priority="12" operator="between">
      <formula>0.1</formula>
      <formula>19.9</formula>
    </cfRule>
  </conditionalFormatting>
  <conditionalFormatting sqref="I21">
    <cfRule type="cellIs" dxfId="111" priority="7" operator="lessThan">
      <formula>25</formula>
    </cfRule>
    <cfRule type="cellIs" dxfId="110" priority="8" operator="greaterThan">
      <formula>50</formula>
    </cfRule>
  </conditionalFormatting>
  <conditionalFormatting sqref="I22">
    <cfRule type="cellIs" dxfId="109" priority="13" operator="greaterThan">
      <formula>40</formula>
    </cfRule>
    <cfRule type="cellIs" dxfId="108" priority="14" operator="lessThan">
      <formula>20</formula>
    </cfRule>
  </conditionalFormatting>
  <conditionalFormatting sqref="I23">
    <cfRule type="cellIs" dxfId="107" priority="5" operator="lessThan">
      <formula>5</formula>
    </cfRule>
    <cfRule type="cellIs" dxfId="106" priority="6" operator="greaterThan">
      <formula>10</formula>
    </cfRule>
  </conditionalFormatting>
  <conditionalFormatting sqref="I24">
    <cfRule type="cellIs" dxfId="105" priority="9" operator="greaterThan">
      <formula>100</formula>
    </cfRule>
    <cfRule type="cellIs" dxfId="104" priority="10" operator="between">
      <formula>0.1</formula>
      <formula>49.9</formula>
    </cfRule>
  </conditionalFormatting>
  <conditionalFormatting sqref="J5:N6">
    <cfRule type="cellIs" dxfId="101" priority="31" operator="equal">
      <formula>0</formula>
    </cfRule>
  </conditionalFormatting>
  <conditionalFormatting sqref="N13:O14">
    <cfRule type="cellIs" dxfId="100" priority="28" operator="greaterThan">
      <formula>40</formula>
    </cfRule>
    <cfRule type="cellIs" dxfId="99" priority="29" operator="between">
      <formula>19.9</formula>
      <formula>0.5</formula>
    </cfRule>
  </conditionalFormatting>
  <conditionalFormatting sqref="N21:O22 N27:O28">
    <cfRule type="cellIs" dxfId="98" priority="26" operator="greaterThan">
      <formula>30</formula>
    </cfRule>
    <cfRule type="cellIs" dxfId="97" priority="27" operator="between">
      <formula>0.5</formula>
      <formula>14.9</formula>
    </cfRule>
  </conditionalFormatting>
  <conditionalFormatting sqref="N35:O35">
    <cfRule type="cellIs" dxfId="96" priority="23" operator="equal">
      <formula>"fill in"</formula>
    </cfRule>
    <cfRule type="cellIs" dxfId="95" priority="24" operator="greaterThan">
      <formula>20</formula>
    </cfRule>
    <cfRule type="cellIs" dxfId="94" priority="25" operator="between">
      <formula>0.1</formula>
      <formula>9.9</formula>
    </cfRule>
  </conditionalFormatting>
  <conditionalFormatting sqref="I27">
    <cfRule type="cellIs" dxfId="11" priority="1" operator="lessThan">
      <formula>7.5</formula>
    </cfRule>
    <cfRule type="cellIs" dxfId="10" priority="2" operator="greaterThan">
      <formula>15</formula>
    </cfRule>
  </conditionalFormatting>
  <conditionalFormatting sqref="I28">
    <cfRule type="cellIs" dxfId="9" priority="3" operator="greaterThan">
      <formula>15</formula>
    </cfRule>
    <cfRule type="cellIs" dxfId="8" priority="4" operator="lessThan">
      <formula>7.5</formula>
    </cfRule>
  </conditionalFormatting>
  <dataValidations count="7">
    <dataValidation allowBlank="1" showInputMessage="1" showErrorMessage="1" promptTitle="ACJ" prompt="Vul het huidig academiejaar in: 20XX-20YY" sqref="D3" xr:uid="{634B4FFC-E935-437D-8E2A-FA10093D561E}"/>
    <dataValidation allowBlank="1" showInputMessage="1" showErrorMessage="1" promptTitle="Titel masterproef" prompt="Vul de titel van de masterproef in" sqref="C7" xr:uid="{EE56FD4D-E7D6-4879-A6EE-DCA4AA928460}"/>
    <dataValidation allowBlank="1" showInputMessage="1" showErrorMessage="1" promptTitle="ACJ" prompt="Fill in the current academic year: 20XX-20YY" sqref="C1:F1" xr:uid="{139D9D57-7051-4EA1-A50F-8B5CA1CC91C0}"/>
    <dataValidation allowBlank="1" showInputMessage="1" showErrorMessage="1" promptTitle="Student" prompt="Fill in the student's name" sqref="C4:F4" xr:uid="{669871C8-DBCB-47B4-BC54-5319AAAAE786}"/>
    <dataValidation allowBlank="1" showInputMessage="1" showErrorMessage="1" promptTitle="Name" prompt="Fill in the name" sqref="J5:N10" xr:uid="{28365894-625B-4FD9-AFEE-0F562AAB31D8}"/>
    <dataValidation allowBlank="1" showInputMessage="1" showErrorMessage="1" promptTitle="Titel dissertation" prompt="Fill in the title of the master's dissertation" sqref="A8:F10" xr:uid="{8BA38F3E-85FF-44E4-A6EB-503B194BF10E}"/>
    <dataValidation allowBlank="1" showInputMessage="1" showErrorMessage="1" promptTitle="date defence" prompt="Fill in the defence date" sqref="C2:F2" xr:uid="{4AFE1005-A576-49A2-B726-A0046F09B031}"/>
  </dataValidations>
  <pageMargins left="0.11811023622047245" right="0.11811023622047245" top="0.94488188976377963" bottom="0.55118110236220474" header="0.11811023622047245" footer="0.11811023622047245"/>
  <pageSetup paperSize="9" orientation="landscape" r:id="rId1"/>
  <headerFooter>
    <oddHeader>&amp;F</oddHeader>
    <oddFooter>&amp;C&amp;8Pagina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B87C457-70C9-4064-A79D-9D02140CC571}">
          <x14:formula1>
            <xm:f>lists!$D$2:$D$3</xm:f>
          </x14:formula1>
          <xm:sqref>K31</xm:sqref>
        </x14:dataValidation>
        <x14:dataValidation type="list" allowBlank="1" showInputMessage="1" showErrorMessage="1" prompt="is the form present?" xr:uid="{03D2B38A-89AF-4BE7-A1C3-7F4D81405589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8BBAA4E5-ACC5-4F81-923F-D137B087BE0D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2EC6D067-D110-4CBB-BD5A-64A083493333}">
          <x14:formula1>
            <xm:f>lists!$C$2:$C$4</xm:f>
          </x14:formula1>
          <xm:sqref>L1:P1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7D9C-7BB8-4473-BC4D-E1D883019472}">
  <dimension ref="A1:P38"/>
  <sheetViews>
    <sheetView showGridLines="0" zoomScale="90" zoomScaleNormal="90" workbookViewId="0">
      <selection activeCell="I27" sqref="I27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tr">
        <f>STUD1!C1</f>
        <v>2023-2024</v>
      </c>
      <c r="D1" s="112"/>
      <c r="E1" s="112"/>
      <c r="F1" s="113"/>
      <c r="J1" s="5"/>
      <c r="K1" s="4" t="s">
        <v>2</v>
      </c>
      <c r="L1" s="98">
        <f>STUD1!L1</f>
        <v>0</v>
      </c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6.5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>
        <f>STUD1!J5</f>
        <v>0</v>
      </c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>
        <f>STUD1!J6</f>
        <v>0</v>
      </c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ht="15" customHeight="1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ht="15" customHeight="1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2.75" customHeight="1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ht="15" customHeight="1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customHeight="1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5.2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3:P34"/>
    <mergeCell ref="N35:O35"/>
    <mergeCell ref="A38:P38"/>
    <mergeCell ref="N13:O14"/>
    <mergeCell ref="P13:P14"/>
    <mergeCell ref="N21:O22"/>
    <mergeCell ref="P21:P22"/>
    <mergeCell ref="N27:O28"/>
    <mergeCell ref="P27:P28"/>
    <mergeCell ref="I35:M35"/>
  </mergeCells>
  <conditionalFormatting sqref="F35:I35">
    <cfRule type="cellIs" dxfId="93" priority="34" operator="equal">
      <formula>0</formula>
    </cfRule>
  </conditionalFormatting>
  <conditionalFormatting sqref="I13 K13">
    <cfRule type="cellIs" dxfId="92" priority="25" operator="greaterThan">
      <formula>15</formula>
    </cfRule>
    <cfRule type="cellIs" dxfId="91" priority="26" operator="lessThan">
      <formula>7.5</formula>
    </cfRule>
  </conditionalFormatting>
  <conditionalFormatting sqref="I14:I15 K14:K15">
    <cfRule type="cellIs" dxfId="90" priority="23" operator="greaterThan">
      <formula>30</formula>
    </cfRule>
    <cfRule type="cellIs" dxfId="89" priority="24" operator="lessThan">
      <formula>15</formula>
    </cfRule>
  </conditionalFormatting>
  <conditionalFormatting sqref="I16 K16">
    <cfRule type="cellIs" dxfId="88" priority="21" operator="greaterThan">
      <formula>25</formula>
    </cfRule>
    <cfRule type="cellIs" dxfId="87" priority="22" operator="lessThanOrEqual">
      <formula>12.4</formula>
    </cfRule>
  </conditionalFormatting>
  <conditionalFormatting sqref="I18 K18">
    <cfRule type="cellIs" dxfId="86" priority="15" operator="greaterThan">
      <formula>40</formula>
    </cfRule>
    <cfRule type="cellIs" dxfId="85" priority="16" operator="between">
      <formula>0.1</formula>
      <formula>19.9</formula>
    </cfRule>
  </conditionalFormatting>
  <conditionalFormatting sqref="I21">
    <cfRule type="cellIs" dxfId="84" priority="11" operator="lessThan">
      <formula>25</formula>
    </cfRule>
    <cfRule type="cellIs" dxfId="83" priority="12" operator="greaterThan">
      <formula>50</formula>
    </cfRule>
  </conditionalFormatting>
  <conditionalFormatting sqref="I22">
    <cfRule type="cellIs" dxfId="82" priority="17" operator="greaterThan">
      <formula>40</formula>
    </cfRule>
    <cfRule type="cellIs" dxfId="81" priority="18" operator="lessThan">
      <formula>20</formula>
    </cfRule>
  </conditionalFormatting>
  <conditionalFormatting sqref="I23">
    <cfRule type="cellIs" dxfId="80" priority="9" operator="lessThan">
      <formula>5</formula>
    </cfRule>
    <cfRule type="cellIs" dxfId="79" priority="10" operator="greaterThan">
      <formula>10</formula>
    </cfRule>
  </conditionalFormatting>
  <conditionalFormatting sqref="I24">
    <cfRule type="cellIs" dxfId="78" priority="13" operator="greaterThan">
      <formula>100</formula>
    </cfRule>
    <cfRule type="cellIs" dxfId="77" priority="14" operator="between">
      <formula>0.1</formula>
      <formula>49.9</formula>
    </cfRule>
  </conditionalFormatting>
  <conditionalFormatting sqref="J5:N6">
    <cfRule type="cellIs" dxfId="74" priority="35" operator="equal">
      <formula>0</formula>
    </cfRule>
  </conditionalFormatting>
  <conditionalFormatting sqref="N13:O14">
    <cfRule type="cellIs" dxfId="73" priority="32" operator="greaterThan">
      <formula>40</formula>
    </cfRule>
    <cfRule type="cellIs" dxfId="72" priority="33" operator="between">
      <formula>19.9</formula>
      <formula>0.5</formula>
    </cfRule>
  </conditionalFormatting>
  <conditionalFormatting sqref="N21:O22 N27:O28">
    <cfRule type="cellIs" dxfId="71" priority="30" operator="greaterThan">
      <formula>30</formula>
    </cfRule>
    <cfRule type="cellIs" dxfId="70" priority="31" operator="between">
      <formula>0.5</formula>
      <formula>14.9</formula>
    </cfRule>
  </conditionalFormatting>
  <conditionalFormatting sqref="N35:O35">
    <cfRule type="cellIs" dxfId="69" priority="27" operator="equal">
      <formula>"fill in"</formula>
    </cfRule>
    <cfRule type="cellIs" dxfId="68" priority="28" operator="greaterThan">
      <formula>20</formula>
    </cfRule>
    <cfRule type="cellIs" dxfId="67" priority="29" operator="between">
      <formula>0.1</formula>
      <formula>9.9</formula>
    </cfRule>
  </conditionalFormatting>
  <conditionalFormatting sqref="I27">
    <cfRule type="cellIs" dxfId="3" priority="1" operator="lessThan">
      <formula>7.5</formula>
    </cfRule>
    <cfRule type="cellIs" dxfId="2" priority="2" operator="greaterThan">
      <formula>15</formula>
    </cfRule>
  </conditionalFormatting>
  <conditionalFormatting sqref="I28">
    <cfRule type="cellIs" dxfId="1" priority="3" operator="greaterThan">
      <formula>15</formula>
    </cfRule>
    <cfRule type="cellIs" dxfId="0" priority="4" operator="lessThan">
      <formula>7.5</formula>
    </cfRule>
  </conditionalFormatting>
  <dataValidations count="7">
    <dataValidation allowBlank="1" showInputMessage="1" showErrorMessage="1" promptTitle="ACJ" prompt="Vul het huidig academiejaar in: 20XX-20YY" sqref="D3" xr:uid="{395E3403-23CC-408D-BD9F-8678B16A5603}"/>
    <dataValidation allowBlank="1" showInputMessage="1" showErrorMessage="1" promptTitle="Titel masterproef" prompt="Vul de titel van de masterproef in" sqref="C7" xr:uid="{5747469A-9A0D-4B46-89B9-9057762DDD1C}"/>
    <dataValidation allowBlank="1" showInputMessage="1" showErrorMessage="1" promptTitle="ACJ" prompt="Fill in the current academic year: 20XX-20YY" sqref="C1:F1" xr:uid="{198C8392-0EC0-495E-9BF5-CD893A007BC2}"/>
    <dataValidation allowBlank="1" showInputMessage="1" showErrorMessage="1" promptTitle="Student" prompt="Fill in the student's name" sqref="C4:F4" xr:uid="{9696A96E-04E9-415A-AD9F-9C09D827807F}"/>
    <dataValidation allowBlank="1" showInputMessage="1" showErrorMessage="1" promptTitle="Name" prompt="Fill in the name" sqref="J5:N10" xr:uid="{E5199E1B-CB05-4CA8-886F-8221D738BF7D}"/>
    <dataValidation allowBlank="1" showInputMessage="1" showErrorMessage="1" promptTitle="Titel dissertation" prompt="Fill in the title of the master's dissertation" sqref="A8:F10" xr:uid="{405E266D-4C3A-4369-ADA5-59132DCBBE42}"/>
    <dataValidation allowBlank="1" showInputMessage="1" showErrorMessage="1" promptTitle="date defence" prompt="Fill in the defence date" sqref="C2:F2" xr:uid="{81622F56-CEB3-4711-BE4E-A750BB4F740F}"/>
  </dataValidations>
  <pageMargins left="0.11811023622047245" right="0.11811023622047245" top="0.94488188976377963" bottom="0.55118110236220474" header="0.11811023622047245" footer="0.11811023622047245"/>
  <pageSetup paperSize="9" orientation="landscape" r:id="rId1"/>
  <headerFooter>
    <oddHeader>&amp;F</oddHeader>
    <oddFooter>&amp;C&amp;8Pagina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01364D8-D4C0-4BAF-BC7A-317DE78AF444}">
          <x14:formula1>
            <xm:f>lists!$D$2:$D$3</xm:f>
          </x14:formula1>
          <xm:sqref>K31</xm:sqref>
        </x14:dataValidation>
        <x14:dataValidation type="list" allowBlank="1" showInputMessage="1" showErrorMessage="1" prompt="is the form present?" xr:uid="{58FB0389-0809-4875-B9D4-F68D64631BD6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A29BC3BD-DAB6-444E-B407-A00C5B4CBB7C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F4291FF0-730C-43FE-A929-DD97CE3EA57D}">
          <x14:formula1>
            <xm:f>lists!$C$2:$C$4</xm:f>
          </x14:formula1>
          <xm:sqref>L1:P1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57D49-898B-4839-A49C-F91827C0A845}">
  <sheetPr>
    <pageSetUpPr fitToPage="1"/>
  </sheetPr>
  <dimension ref="A1:I20"/>
  <sheetViews>
    <sheetView showGridLines="0" workbookViewId="0">
      <selection activeCell="B18" sqref="B18"/>
    </sheetView>
  </sheetViews>
  <sheetFormatPr defaultRowHeight="15" x14ac:dyDescent="0.25"/>
  <cols>
    <col min="1" max="1" width="10.7109375" customWidth="1"/>
    <col min="2" max="2" width="36.28515625" customWidth="1"/>
    <col min="3" max="3" width="109.7109375" customWidth="1"/>
    <col min="4" max="4" width="15.140625" bestFit="1" customWidth="1"/>
    <col min="5" max="5" width="14.28515625" customWidth="1"/>
    <col min="6" max="6" width="11.5703125" bestFit="1" customWidth="1"/>
    <col min="7" max="7" width="11.5703125" customWidth="1"/>
    <col min="9" max="9" width="13.42578125" bestFit="1" customWidth="1"/>
  </cols>
  <sheetData>
    <row r="1" spans="1:9" ht="19.5" customHeight="1" thickBot="1" x14ac:dyDescent="0.3">
      <c r="A1" s="88" t="s">
        <v>49</v>
      </c>
      <c r="B1" s="89" t="str">
        <f>STUD1!C5</f>
        <v>Master of Science in Sustainable Food Packaging</v>
      </c>
      <c r="C1" s="90"/>
      <c r="D1" s="90"/>
      <c r="E1" s="90"/>
      <c r="F1" s="90"/>
      <c r="G1" s="90"/>
      <c r="H1" s="90"/>
      <c r="I1" s="90"/>
    </row>
    <row r="2" spans="1:9" x14ac:dyDescent="0.25">
      <c r="A2" s="47"/>
      <c r="B2" s="142" t="s">
        <v>50</v>
      </c>
      <c r="C2" s="144" t="s">
        <v>51</v>
      </c>
      <c r="D2" s="134" t="s">
        <v>52</v>
      </c>
      <c r="E2" s="135"/>
      <c r="F2" s="135"/>
      <c r="G2" s="140" t="s">
        <v>53</v>
      </c>
      <c r="H2" s="136" t="s">
        <v>54</v>
      </c>
      <c r="I2" s="138" t="s">
        <v>55</v>
      </c>
    </row>
    <row r="3" spans="1:9" ht="25.5" x14ac:dyDescent="0.25">
      <c r="A3" s="48"/>
      <c r="B3" s="143"/>
      <c r="C3" s="145"/>
      <c r="D3" s="69" t="s">
        <v>56</v>
      </c>
      <c r="E3" s="70" t="s">
        <v>57</v>
      </c>
      <c r="F3" s="70" t="s">
        <v>58</v>
      </c>
      <c r="G3" s="141"/>
      <c r="H3" s="137"/>
      <c r="I3" s="139"/>
    </row>
    <row r="4" spans="1:9" ht="18.75" x14ac:dyDescent="0.25">
      <c r="A4" s="52">
        <v>1</v>
      </c>
      <c r="B4" s="53">
        <f>STUD1!C$4</f>
        <v>0</v>
      </c>
      <c r="C4" s="77">
        <f>STUD1!A$8</f>
        <v>0</v>
      </c>
      <c r="D4" s="54">
        <f>STUD1!N$13</f>
        <v>0</v>
      </c>
      <c r="E4" s="53">
        <f>STUD1!N$21</f>
        <v>0</v>
      </c>
      <c r="F4" s="53">
        <f>STUD1!N$27</f>
        <v>0</v>
      </c>
      <c r="G4" s="55">
        <f>STUD1!F$33</f>
        <v>0</v>
      </c>
      <c r="H4" s="56" t="str">
        <f>IF(ISTEXT(STUD1!K$31),STUD1!K$31,"no")</f>
        <v>no</v>
      </c>
      <c r="I4" s="57">
        <f>IF(H4="ja","vul in",STUD1!N$35)</f>
        <v>0</v>
      </c>
    </row>
    <row r="5" spans="1:9" ht="18.75" x14ac:dyDescent="0.25">
      <c r="A5" s="52">
        <v>2</v>
      </c>
      <c r="B5" s="58">
        <f>STUD2!C$4</f>
        <v>0</v>
      </c>
      <c r="C5" s="78">
        <f>STUD2!A$8</f>
        <v>0</v>
      </c>
      <c r="D5" s="59">
        <f>STUD2!N$13</f>
        <v>0</v>
      </c>
      <c r="E5" s="58">
        <f>STUD2!N$21</f>
        <v>0</v>
      </c>
      <c r="F5" s="58">
        <f>STUD2!N$27</f>
        <v>0</v>
      </c>
      <c r="G5" s="60">
        <f>STUD2!F$33</f>
        <v>0</v>
      </c>
      <c r="H5" s="61" t="str">
        <f>IF(ISTEXT(STUD2!K$31),STUD2!K$31,"no")</f>
        <v>no</v>
      </c>
      <c r="I5" s="62">
        <f>IF(H5="ja","vul in",STUD2!N$35)</f>
        <v>0</v>
      </c>
    </row>
    <row r="6" spans="1:9" ht="18.75" x14ac:dyDescent="0.25">
      <c r="A6" s="52">
        <v>3</v>
      </c>
      <c r="B6" s="58">
        <f>STUD3!C$4</f>
        <v>0</v>
      </c>
      <c r="C6" s="78">
        <f>STUD3!A$8</f>
        <v>0</v>
      </c>
      <c r="D6" s="59">
        <f>STUD3!N$13</f>
        <v>0</v>
      </c>
      <c r="E6" s="58">
        <f>STUD3!N$21</f>
        <v>0</v>
      </c>
      <c r="F6" s="58">
        <f>STUD3!N$27</f>
        <v>0</v>
      </c>
      <c r="G6" s="60">
        <f>STUD3!F$33</f>
        <v>0</v>
      </c>
      <c r="H6" s="61" t="str">
        <f>IF(ISTEXT(STUD2!K$31),STUD2!K$31,"no")</f>
        <v>no</v>
      </c>
      <c r="I6" s="62">
        <f>IF(H6="ja","vul in",STUD3!N$35)</f>
        <v>0</v>
      </c>
    </row>
    <row r="7" spans="1:9" ht="18.75" x14ac:dyDescent="0.25">
      <c r="A7" s="52">
        <v>4</v>
      </c>
      <c r="B7" s="58">
        <f>STUD4!C$4</f>
        <v>0</v>
      </c>
      <c r="C7" s="78">
        <f>STUD4!A$8</f>
        <v>0</v>
      </c>
      <c r="D7" s="59">
        <f>STUD4!N$13</f>
        <v>0</v>
      </c>
      <c r="E7" s="58">
        <f>STUD4!N$21</f>
        <v>0</v>
      </c>
      <c r="F7" s="58">
        <f>STUD4!N$27</f>
        <v>0</v>
      </c>
      <c r="G7" s="60">
        <f>STUD4!F$33</f>
        <v>0</v>
      </c>
      <c r="H7" s="61" t="str">
        <f>IF(ISTEXT(STUD2!K$31),STUD2!K$31,"no")</f>
        <v>no</v>
      </c>
      <c r="I7" s="62">
        <f>IF(H7="ja","vul in",STUD4!N$35)</f>
        <v>0</v>
      </c>
    </row>
    <row r="8" spans="1:9" ht="18.75" x14ac:dyDescent="0.25">
      <c r="A8" s="52">
        <v>5</v>
      </c>
      <c r="B8" s="58">
        <f>STUD5!C$4</f>
        <v>0</v>
      </c>
      <c r="C8" s="78">
        <f>STUD5!A$8</f>
        <v>0</v>
      </c>
      <c r="D8" s="59">
        <f>STUD5!N$13</f>
        <v>0</v>
      </c>
      <c r="E8" s="58">
        <f>STUD5!N$21</f>
        <v>0</v>
      </c>
      <c r="F8" s="58">
        <f>STUD5!N$27</f>
        <v>0</v>
      </c>
      <c r="G8" s="60">
        <f>STUD5!F$33</f>
        <v>0</v>
      </c>
      <c r="H8" s="61" t="str">
        <f>IF(ISTEXT(STUD2!K$31),STUD2!K$31,"no")</f>
        <v>no</v>
      </c>
      <c r="I8" s="62">
        <f>IF(H8="ja","vul in",STUD5!N$35)</f>
        <v>0</v>
      </c>
    </row>
    <row r="9" spans="1:9" ht="18.75" x14ac:dyDescent="0.25">
      <c r="A9" s="52">
        <v>6</v>
      </c>
      <c r="B9" s="58">
        <f>STUD6!C$4</f>
        <v>0</v>
      </c>
      <c r="C9" s="78">
        <f>STUD6!A$8</f>
        <v>0</v>
      </c>
      <c r="D9" s="59">
        <f>STUD6!N$13</f>
        <v>0</v>
      </c>
      <c r="E9" s="58">
        <f>STUD6!N$21</f>
        <v>0</v>
      </c>
      <c r="F9" s="58">
        <f>STUD6!N$27</f>
        <v>0</v>
      </c>
      <c r="G9" s="60">
        <f>STUD6!F$33</f>
        <v>0</v>
      </c>
      <c r="H9" s="61" t="str">
        <f>IF(ISTEXT(STUD2!K$31),STUD2!K$31,"no")</f>
        <v>no</v>
      </c>
      <c r="I9" s="62">
        <f>IF(H9="ja","vul in",STUD6!N$35)</f>
        <v>0</v>
      </c>
    </row>
    <row r="10" spans="1:9" ht="18.75" x14ac:dyDescent="0.25">
      <c r="A10" s="52">
        <v>7</v>
      </c>
      <c r="B10" s="58">
        <f>STUD7!C$4</f>
        <v>0</v>
      </c>
      <c r="C10" s="78">
        <f>STUD7!A$8</f>
        <v>0</v>
      </c>
      <c r="D10" s="59">
        <f>STUD7!N$13</f>
        <v>0</v>
      </c>
      <c r="E10" s="58">
        <f>STUD7!N$21</f>
        <v>0</v>
      </c>
      <c r="F10" s="58">
        <f>STUD7!N$27</f>
        <v>0</v>
      </c>
      <c r="G10" s="60">
        <f>STUD7!F$33</f>
        <v>0</v>
      </c>
      <c r="H10" s="61" t="str">
        <f>IF(ISTEXT(STUD2!K$31),STUD2!K$31,"no")</f>
        <v>no</v>
      </c>
      <c r="I10" s="62">
        <f>IF(H10="ja","vul in",STUD7!N$35)</f>
        <v>0</v>
      </c>
    </row>
    <row r="11" spans="1:9" ht="18.75" x14ac:dyDescent="0.25">
      <c r="A11" s="52">
        <v>8</v>
      </c>
      <c r="B11" s="58">
        <f>STUD8!C$4</f>
        <v>0</v>
      </c>
      <c r="C11" s="78">
        <f>STUD8!A$8</f>
        <v>0</v>
      </c>
      <c r="D11" s="59">
        <f>STUD8!N$13</f>
        <v>0</v>
      </c>
      <c r="E11" s="58">
        <f>STUD8!N$21</f>
        <v>0</v>
      </c>
      <c r="F11" s="58">
        <f>STUD8!N$27</f>
        <v>0</v>
      </c>
      <c r="G11" s="60">
        <f>STUD8!F$33</f>
        <v>0</v>
      </c>
      <c r="H11" s="61" t="str">
        <f>IF(ISTEXT(STUD2!K$31),STUD2!K$31,"no")</f>
        <v>no</v>
      </c>
      <c r="I11" s="62">
        <f>IF(H11="ja","vul in",STUD8!N$35)</f>
        <v>0</v>
      </c>
    </row>
    <row r="12" spans="1:9" ht="18.75" x14ac:dyDescent="0.25">
      <c r="A12" s="52">
        <v>9</v>
      </c>
      <c r="B12" s="58">
        <f>STUD9!C$4</f>
        <v>0</v>
      </c>
      <c r="C12" s="78">
        <f>STUD9!A$8</f>
        <v>0</v>
      </c>
      <c r="D12" s="59">
        <f>STUD9!N$13</f>
        <v>0</v>
      </c>
      <c r="E12" s="58">
        <f>STUD9!N$21</f>
        <v>0</v>
      </c>
      <c r="F12" s="58">
        <f>STUD9!N$27</f>
        <v>0</v>
      </c>
      <c r="G12" s="60">
        <f>STUD9!F$33</f>
        <v>0</v>
      </c>
      <c r="H12" s="61" t="str">
        <f>IF(ISTEXT(STUD2!K$31),STUD2!K$31,"no")</f>
        <v>no</v>
      </c>
      <c r="I12" s="62">
        <f>IF(H12="ja","vul in",STUD9!N$35)</f>
        <v>0</v>
      </c>
    </row>
    <row r="13" spans="1:9" ht="18.75" x14ac:dyDescent="0.25">
      <c r="A13" s="52">
        <v>10</v>
      </c>
      <c r="B13" s="58">
        <f>STUD10!C$4</f>
        <v>0</v>
      </c>
      <c r="C13" s="78">
        <f>STUD10!A$8</f>
        <v>0</v>
      </c>
      <c r="D13" s="59">
        <f>STUD10!N$13</f>
        <v>0</v>
      </c>
      <c r="E13" s="58">
        <f>STUD10!N$21</f>
        <v>0</v>
      </c>
      <c r="F13" s="58">
        <f>STUD10!N$27</f>
        <v>0</v>
      </c>
      <c r="G13" s="60">
        <f>STUD10!F$33</f>
        <v>0</v>
      </c>
      <c r="H13" s="61" t="str">
        <f>IF(ISTEXT(STUD2!K$31),STUD2!K$31,"no")</f>
        <v>no</v>
      </c>
      <c r="I13" s="62">
        <f>IF(H13="ja","vul in",STUD10!N$35)</f>
        <v>0</v>
      </c>
    </row>
    <row r="14" spans="1:9" ht="18.75" x14ac:dyDescent="0.25">
      <c r="A14" s="52">
        <v>11</v>
      </c>
      <c r="B14" s="58">
        <f>STUD11!C$4</f>
        <v>0</v>
      </c>
      <c r="C14" s="78">
        <f>STUD11!A$8</f>
        <v>0</v>
      </c>
      <c r="D14" s="59">
        <f>STUD11!N$13</f>
        <v>0</v>
      </c>
      <c r="E14" s="58">
        <f>STUD11!N$21</f>
        <v>0</v>
      </c>
      <c r="F14" s="58">
        <f>STUD11!N$27</f>
        <v>0</v>
      </c>
      <c r="G14" s="60">
        <f>STUD11!F$33</f>
        <v>0</v>
      </c>
      <c r="H14" s="61" t="str">
        <f>IF(ISTEXT(STUD2!K$31),STUD2!K$31,"no")</f>
        <v>no</v>
      </c>
      <c r="I14" s="62">
        <f>IF(H14="ja","vul in",STUD11!N$35)</f>
        <v>0</v>
      </c>
    </row>
    <row r="15" spans="1:9" ht="19.5" thickBot="1" x14ac:dyDescent="0.3">
      <c r="A15" s="63">
        <v>12</v>
      </c>
      <c r="B15" s="64">
        <f>STUD12!C$4</f>
        <v>0</v>
      </c>
      <c r="C15" s="79">
        <f>STUD12!A$8</f>
        <v>0</v>
      </c>
      <c r="D15" s="65">
        <f>STUD12!N$13</f>
        <v>0</v>
      </c>
      <c r="E15" s="64">
        <f>STUD12!N$21</f>
        <v>0</v>
      </c>
      <c r="F15" s="64">
        <f>STUD12!N$27</f>
        <v>0</v>
      </c>
      <c r="G15" s="66">
        <f>STUD12!F$33</f>
        <v>0</v>
      </c>
      <c r="H15" s="67" t="str">
        <f>IF(ISTEXT(STUD12!K$31),STUD12!K$31,"no")</f>
        <v>no</v>
      </c>
      <c r="I15" s="68">
        <f>IF(H15="ja","vul in",STUD12!N$35)</f>
        <v>0</v>
      </c>
    </row>
    <row r="18" spans="1:5" s="32" customFormat="1" ht="15.75" x14ac:dyDescent="0.25">
      <c r="A18" s="4" t="s">
        <v>59</v>
      </c>
      <c r="B18" s="32" t="str">
        <f>STUD1!C1</f>
        <v>2023-2024</v>
      </c>
      <c r="D18" s="49" t="s">
        <v>60</v>
      </c>
      <c r="E18" s="32">
        <f>STUD1!J5</f>
        <v>0</v>
      </c>
    </row>
    <row r="19" spans="1:5" s="32" customFormat="1" x14ac:dyDescent="0.25">
      <c r="A19" s="49" t="s">
        <v>61</v>
      </c>
      <c r="B19" s="32">
        <f>STUD1!L1</f>
        <v>0</v>
      </c>
      <c r="D19" s="49" t="s">
        <v>62</v>
      </c>
      <c r="E19" s="32">
        <f>STUD1!J6</f>
        <v>0</v>
      </c>
    </row>
    <row r="20" spans="1:5" s="32" customFormat="1" ht="15.75" x14ac:dyDescent="0.25">
      <c r="A20" s="4" t="s">
        <v>4</v>
      </c>
      <c r="B20" s="51">
        <f>STUD1!C2</f>
        <v>0</v>
      </c>
    </row>
  </sheetData>
  <mergeCells count="6">
    <mergeCell ref="D2:F2"/>
    <mergeCell ref="H2:H3"/>
    <mergeCell ref="I2:I3"/>
    <mergeCell ref="G2:G3"/>
    <mergeCell ref="B2:B3"/>
    <mergeCell ref="C2:C3"/>
  </mergeCells>
  <conditionalFormatting sqref="B1">
    <cfRule type="cellIs" dxfId="66" priority="8" operator="equal">
      <formula>0</formula>
    </cfRule>
  </conditionalFormatting>
  <conditionalFormatting sqref="B4:G15 B18:B20">
    <cfRule type="cellIs" dxfId="65" priority="11" operator="equal">
      <formula>0</formula>
    </cfRule>
  </conditionalFormatting>
  <conditionalFormatting sqref="D4:D15">
    <cfRule type="cellIs" dxfId="64" priority="6" operator="greaterThan">
      <formula>40</formula>
    </cfRule>
    <cfRule type="cellIs" dxfId="63" priority="7" operator="between">
      <formula>0.1</formula>
      <formula>19.9</formula>
    </cfRule>
  </conditionalFormatting>
  <conditionalFormatting sqref="E18:E19">
    <cfRule type="cellIs" dxfId="62" priority="9" operator="equal">
      <formula>0</formula>
    </cfRule>
  </conditionalFormatting>
  <conditionalFormatting sqref="E4:F15">
    <cfRule type="cellIs" dxfId="61" priority="4" operator="greaterThan">
      <formula>30</formula>
    </cfRule>
    <cfRule type="cellIs" dxfId="60" priority="5" operator="between">
      <formula>0.1</formula>
      <formula>14.9</formula>
    </cfRule>
  </conditionalFormatting>
  <conditionalFormatting sqref="G4:G15 I4:I15">
    <cfRule type="cellIs" dxfId="59" priority="2" operator="greaterThan">
      <formula>20</formula>
    </cfRule>
    <cfRule type="cellIs" dxfId="58" priority="3" operator="between">
      <formula>0.1</formula>
      <formula>9.9</formula>
    </cfRule>
  </conditionalFormatting>
  <conditionalFormatting sqref="H4:H15">
    <cfRule type="cellIs" dxfId="57" priority="10" operator="equal">
      <formula>"neen"</formula>
    </cfRule>
  </conditionalFormatting>
  <conditionalFormatting sqref="I4:I15">
    <cfRule type="cellIs" dxfId="56" priority="1" operator="equal">
      <formula>"fill in"</formula>
    </cfRule>
  </conditionalFormatting>
  <pageMargins left="0.11811023622047245" right="0.11811023622047245" top="0.74803149606299213" bottom="0.55118110236220474" header="0.31496062992125984" footer="0.11811023622047245"/>
  <pageSetup paperSize="9" scale="86" fitToHeight="0" orientation="landscape" r:id="rId1"/>
  <headerFooter>
    <oddHeader>&amp;F</oddHeader>
    <oddFooter>&amp;C&amp;8Pagina &amp;P van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8F67-ED23-453F-9E47-184D629EF4FA}">
  <dimension ref="A1:D18"/>
  <sheetViews>
    <sheetView workbookViewId="0">
      <selection activeCell="B19" sqref="B19"/>
    </sheetView>
  </sheetViews>
  <sheetFormatPr defaultRowHeight="15" x14ac:dyDescent="0.25"/>
  <cols>
    <col min="2" max="2" width="79.140625" bestFit="1" customWidth="1"/>
    <col min="3" max="3" width="38.7109375" bestFit="1" customWidth="1"/>
    <col min="6" max="6" width="10.42578125" customWidth="1"/>
  </cols>
  <sheetData>
    <row r="1" spans="1:4" x14ac:dyDescent="0.25">
      <c r="A1" t="s">
        <v>63</v>
      </c>
      <c r="B1" t="s">
        <v>64</v>
      </c>
      <c r="C1" t="s">
        <v>65</v>
      </c>
      <c r="D1" t="s">
        <v>66</v>
      </c>
    </row>
    <row r="2" spans="1:4" x14ac:dyDescent="0.25">
      <c r="A2" t="s">
        <v>1</v>
      </c>
      <c r="B2" t="s">
        <v>67</v>
      </c>
      <c r="C2" t="s">
        <v>3</v>
      </c>
      <c r="D2" t="s">
        <v>68</v>
      </c>
    </row>
    <row r="3" spans="1:4" x14ac:dyDescent="0.25">
      <c r="A3" t="s">
        <v>69</v>
      </c>
      <c r="B3" t="s">
        <v>70</v>
      </c>
      <c r="C3" t="s">
        <v>71</v>
      </c>
      <c r="D3" t="s">
        <v>72</v>
      </c>
    </row>
    <row r="4" spans="1:4" x14ac:dyDescent="0.25">
      <c r="A4" t="s">
        <v>73</v>
      </c>
      <c r="B4" t="s">
        <v>74</v>
      </c>
      <c r="C4" t="s">
        <v>75</v>
      </c>
    </row>
    <row r="5" spans="1:4" x14ac:dyDescent="0.25">
      <c r="A5" t="s">
        <v>76</v>
      </c>
      <c r="B5" t="s">
        <v>77</v>
      </c>
      <c r="C5">
        <v>0</v>
      </c>
    </row>
    <row r="6" spans="1:4" x14ac:dyDescent="0.25">
      <c r="B6" t="s">
        <v>78</v>
      </c>
    </row>
    <row r="7" spans="1:4" x14ac:dyDescent="0.25">
      <c r="B7" t="s">
        <v>79</v>
      </c>
    </row>
    <row r="8" spans="1:4" x14ac:dyDescent="0.25">
      <c r="B8" t="s">
        <v>80</v>
      </c>
    </row>
    <row r="9" spans="1:4" x14ac:dyDescent="0.25">
      <c r="B9" t="s">
        <v>81</v>
      </c>
    </row>
    <row r="10" spans="1:4" x14ac:dyDescent="0.25">
      <c r="B10" t="s">
        <v>82</v>
      </c>
    </row>
    <row r="11" spans="1:4" x14ac:dyDescent="0.25">
      <c r="B11" t="s">
        <v>83</v>
      </c>
    </row>
    <row r="12" spans="1:4" x14ac:dyDescent="0.25">
      <c r="B12" t="s">
        <v>84</v>
      </c>
    </row>
    <row r="13" spans="1:4" x14ac:dyDescent="0.25">
      <c r="B13" t="s">
        <v>85</v>
      </c>
    </row>
    <row r="14" spans="1:4" x14ac:dyDescent="0.25">
      <c r="B14" t="s">
        <v>86</v>
      </c>
    </row>
    <row r="15" spans="1:4" x14ac:dyDescent="0.25">
      <c r="B15" t="s">
        <v>87</v>
      </c>
    </row>
    <row r="16" spans="1:4" x14ac:dyDescent="0.25">
      <c r="B16" t="s">
        <v>88</v>
      </c>
    </row>
    <row r="17" spans="2:2" x14ac:dyDescent="0.25">
      <c r="B17" t="s">
        <v>89</v>
      </c>
    </row>
    <row r="18" spans="2:2" x14ac:dyDescent="0.25">
      <c r="B1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F5BC1-52E8-4818-9858-805CB76F1CFC}">
  <dimension ref="A1:D12"/>
  <sheetViews>
    <sheetView showGridLines="0" workbookViewId="0">
      <selection activeCell="B17" sqref="B17"/>
    </sheetView>
  </sheetViews>
  <sheetFormatPr defaultRowHeight="15" x14ac:dyDescent="0.25"/>
  <cols>
    <col min="1" max="1" width="9.85546875" customWidth="1"/>
    <col min="2" max="2" width="156.140625" bestFit="1" customWidth="1"/>
    <col min="4" max="4" width="44.5703125" customWidth="1"/>
  </cols>
  <sheetData>
    <row r="1" spans="1:4" ht="23.25" thickBot="1" x14ac:dyDescent="0.3">
      <c r="A1" s="80" t="s">
        <v>90</v>
      </c>
      <c r="B1" s="81" t="s">
        <v>96</v>
      </c>
      <c r="D1" s="82"/>
    </row>
    <row r="2" spans="1:4" x14ac:dyDescent="0.25">
      <c r="A2" s="83">
        <v>1</v>
      </c>
      <c r="B2" s="91" t="s">
        <v>97</v>
      </c>
      <c r="D2" s="84"/>
    </row>
    <row r="3" spans="1:4" ht="30" x14ac:dyDescent="0.25">
      <c r="A3" s="85">
        <v>2</v>
      </c>
      <c r="B3" s="92" t="s">
        <v>98</v>
      </c>
      <c r="D3" s="84"/>
    </row>
    <row r="4" spans="1:4" x14ac:dyDescent="0.25">
      <c r="A4" s="83">
        <v>3</v>
      </c>
      <c r="B4" s="91" t="s">
        <v>99</v>
      </c>
      <c r="D4" s="84"/>
    </row>
    <row r="5" spans="1:4" x14ac:dyDescent="0.25">
      <c r="A5" s="85">
        <v>4</v>
      </c>
      <c r="B5" s="92" t="s">
        <v>100</v>
      </c>
      <c r="D5" s="84"/>
    </row>
    <row r="6" spans="1:4" x14ac:dyDescent="0.25">
      <c r="A6" s="83">
        <v>5</v>
      </c>
      <c r="B6" s="91" t="s">
        <v>101</v>
      </c>
      <c r="D6" s="84"/>
    </row>
    <row r="7" spans="1:4" x14ac:dyDescent="0.25">
      <c r="A7" s="85">
        <v>6</v>
      </c>
      <c r="B7" s="92" t="s">
        <v>102</v>
      </c>
      <c r="D7" s="84"/>
    </row>
    <row r="8" spans="1:4" ht="30" x14ac:dyDescent="0.25">
      <c r="A8" s="83">
        <v>7</v>
      </c>
      <c r="B8" s="91" t="s">
        <v>103</v>
      </c>
      <c r="D8" s="84"/>
    </row>
    <row r="9" spans="1:4" x14ac:dyDescent="0.25">
      <c r="A9" s="85">
        <v>8</v>
      </c>
      <c r="B9" s="92" t="s">
        <v>104</v>
      </c>
      <c r="D9" s="84"/>
    </row>
    <row r="10" spans="1:4" x14ac:dyDescent="0.25">
      <c r="A10" s="83">
        <v>9</v>
      </c>
      <c r="B10" s="91" t="s">
        <v>105</v>
      </c>
      <c r="D10" s="84"/>
    </row>
    <row r="11" spans="1:4" x14ac:dyDescent="0.25">
      <c r="A11" s="85">
        <v>10</v>
      </c>
      <c r="B11" s="93" t="s">
        <v>106</v>
      </c>
      <c r="D11" s="84"/>
    </row>
    <row r="12" spans="1:4" ht="15.75" thickBot="1" x14ac:dyDescent="0.3">
      <c r="A12" s="86">
        <v>11</v>
      </c>
      <c r="B12" s="94" t="s">
        <v>107</v>
      </c>
      <c r="D12" s="8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B26A-3712-42EF-BF02-013F31F082F2}">
  <dimension ref="A1:P38"/>
  <sheetViews>
    <sheetView showGridLines="0" zoomScale="90" zoomScaleNormal="90" workbookViewId="0">
      <selection activeCell="Q4" sqref="Q4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tr">
        <f>STUD1!C1</f>
        <v>2023-2024</v>
      </c>
      <c r="D1" s="112"/>
      <c r="E1" s="112"/>
      <c r="F1" s="113"/>
      <c r="J1" s="5"/>
      <c r="K1" s="4" t="s">
        <v>2</v>
      </c>
      <c r="L1" s="98">
        <f>STUD1!L1</f>
        <v>0</v>
      </c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6.5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>
        <f>STUD1!J5</f>
        <v>0</v>
      </c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>
        <f>STUD1!J6</f>
        <v>0</v>
      </c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ht="15" customHeight="1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ht="15" customHeight="1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2.75" customHeight="1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ht="15" customHeight="1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customHeight="1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5.2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sheetProtection algorithmName="SHA-512" hashValue="CiCoCPRrMoYSC6eHI0Q1FiPfVJ46bTbzL4eRApgVUMPUUlrgWnsUDeD93MKecw2Zryj9A/v8eoy05dq1cWzYdg==" saltValue="0Go6PfJHXID1hTD9/KPe6w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3:P34"/>
    <mergeCell ref="N35:O35"/>
    <mergeCell ref="A38:P38"/>
    <mergeCell ref="N13:O14"/>
    <mergeCell ref="P13:P14"/>
    <mergeCell ref="N21:O22"/>
    <mergeCell ref="P21:P22"/>
    <mergeCell ref="N27:O28"/>
    <mergeCell ref="P27:P28"/>
    <mergeCell ref="I35:M35"/>
  </mergeCells>
  <conditionalFormatting sqref="F35:I35">
    <cfRule type="cellIs" dxfId="363" priority="48" operator="equal">
      <formula>0</formula>
    </cfRule>
  </conditionalFormatting>
  <conditionalFormatting sqref="I13 K13">
    <cfRule type="cellIs" dxfId="362" priority="21" operator="greaterThan">
      <formula>15</formula>
    </cfRule>
    <cfRule type="cellIs" dxfId="361" priority="22" operator="lessThan">
      <formula>7.5</formula>
    </cfRule>
  </conditionalFormatting>
  <conditionalFormatting sqref="I14:I15 K14:K15">
    <cfRule type="cellIs" dxfId="360" priority="19" operator="greaterThan">
      <formula>30</formula>
    </cfRule>
    <cfRule type="cellIs" dxfId="359" priority="20" operator="lessThan">
      <formula>15</formula>
    </cfRule>
  </conditionalFormatting>
  <conditionalFormatting sqref="I16 K16">
    <cfRule type="cellIs" dxfId="358" priority="17" operator="greaterThan">
      <formula>25</formula>
    </cfRule>
    <cfRule type="cellIs" dxfId="357" priority="18" operator="lessThanOrEqual">
      <formula>12.4</formula>
    </cfRule>
  </conditionalFormatting>
  <conditionalFormatting sqref="I18 K18">
    <cfRule type="cellIs" dxfId="356" priority="11" operator="greaterThan">
      <formula>40</formula>
    </cfRule>
    <cfRule type="cellIs" dxfId="355" priority="12" operator="between">
      <formula>0.1</formula>
      <formula>19.9</formula>
    </cfRule>
  </conditionalFormatting>
  <conditionalFormatting sqref="I21">
    <cfRule type="cellIs" dxfId="354" priority="7" operator="lessThan">
      <formula>25</formula>
    </cfRule>
    <cfRule type="cellIs" dxfId="353" priority="8" operator="greaterThan">
      <formula>50</formula>
    </cfRule>
  </conditionalFormatting>
  <conditionalFormatting sqref="I22">
    <cfRule type="cellIs" dxfId="352" priority="13" operator="greaterThan">
      <formula>40</formula>
    </cfRule>
    <cfRule type="cellIs" dxfId="351" priority="14" operator="lessThan">
      <formula>20</formula>
    </cfRule>
  </conditionalFormatting>
  <conditionalFormatting sqref="I23">
    <cfRule type="cellIs" dxfId="350" priority="5" operator="lessThan">
      <formula>5</formula>
    </cfRule>
    <cfRule type="cellIs" dxfId="349" priority="6" operator="greaterThan">
      <formula>10</formula>
    </cfRule>
  </conditionalFormatting>
  <conditionalFormatting sqref="I24">
    <cfRule type="cellIs" dxfId="348" priority="9" operator="greaterThan">
      <formula>100</formula>
    </cfRule>
    <cfRule type="cellIs" dxfId="347" priority="10" operator="between">
      <formula>0.1</formula>
      <formula>49.9</formula>
    </cfRule>
  </conditionalFormatting>
  <conditionalFormatting sqref="J5:N6">
    <cfRule type="cellIs" dxfId="344" priority="76" operator="equal">
      <formula>0</formula>
    </cfRule>
  </conditionalFormatting>
  <conditionalFormatting sqref="N13:O14">
    <cfRule type="cellIs" dxfId="343" priority="36" operator="greaterThan">
      <formula>40</formula>
    </cfRule>
    <cfRule type="cellIs" dxfId="342" priority="37" operator="between">
      <formula>19.9</formula>
      <formula>0.5</formula>
    </cfRule>
  </conditionalFormatting>
  <conditionalFormatting sqref="N21:O22 N27:O28">
    <cfRule type="cellIs" dxfId="341" priority="34" operator="greaterThan">
      <formula>30</formula>
    </cfRule>
    <cfRule type="cellIs" dxfId="340" priority="35" operator="between">
      <formula>0.5</formula>
      <formula>14.9</formula>
    </cfRule>
  </conditionalFormatting>
  <conditionalFormatting sqref="N35:O35">
    <cfRule type="cellIs" dxfId="339" priority="27" operator="equal">
      <formula>"fill in"</formula>
    </cfRule>
    <cfRule type="cellIs" dxfId="338" priority="28" operator="greaterThan">
      <formula>20</formula>
    </cfRule>
    <cfRule type="cellIs" dxfId="337" priority="29" operator="between">
      <formula>0.1</formula>
      <formula>9.9</formula>
    </cfRule>
  </conditionalFormatting>
  <conditionalFormatting sqref="I27">
    <cfRule type="cellIs" dxfId="51" priority="1" operator="lessThan">
      <formula>7.5</formula>
    </cfRule>
    <cfRule type="cellIs" dxfId="50" priority="2" operator="greaterThan">
      <formula>15</formula>
    </cfRule>
  </conditionalFormatting>
  <conditionalFormatting sqref="I28">
    <cfRule type="cellIs" dxfId="49" priority="3" operator="greaterThan">
      <formula>15</formula>
    </cfRule>
    <cfRule type="cellIs" dxfId="48" priority="4" operator="lessThan">
      <formula>7.5</formula>
    </cfRule>
  </conditionalFormatting>
  <dataValidations count="7">
    <dataValidation allowBlank="1" showInputMessage="1" showErrorMessage="1" promptTitle="Name" prompt="Fill in the name" sqref="J5:N10" xr:uid="{B1BDAFF9-5952-4A5E-93C8-538BE9F21149}"/>
    <dataValidation allowBlank="1" showInputMessage="1" showErrorMessage="1" promptTitle="ACJ" prompt="Vul het huidig academiejaar in: 20XX-20YY" sqref="D3" xr:uid="{FFCEBDE6-74D9-4013-B708-36119D96E8E8}"/>
    <dataValidation allowBlank="1" showInputMessage="1" showErrorMessage="1" promptTitle="Titel masterproef" prompt="Vul de titel van de masterproef in" sqref="C7" xr:uid="{E2E3E1BE-FF36-4D06-A463-DBDC4B518900}"/>
    <dataValidation allowBlank="1" showInputMessage="1" showErrorMessage="1" promptTitle="Student" prompt="Fill in the student's name" sqref="C4:F4" xr:uid="{387FCA14-18F4-4E6C-8126-AB3725D069D1}"/>
    <dataValidation allowBlank="1" showInputMessage="1" showErrorMessage="1" promptTitle="ACJ" prompt="Fill in the current academic year: 20XX-20YY" sqref="C1:F1" xr:uid="{1E7A08BC-06F0-4193-8F66-B355EFDC3547}"/>
    <dataValidation allowBlank="1" showInputMessage="1" showErrorMessage="1" promptTitle="Titel dissertation" prompt="Fill in the title of the master's dissertation" sqref="A8:F10" xr:uid="{D281E9A5-6F4A-4A8D-BC61-655A03238098}"/>
    <dataValidation allowBlank="1" showInputMessage="1" showErrorMessage="1" promptTitle="date defence" prompt="Fill in the defence date" sqref="C2:F2" xr:uid="{68B8945D-ADEB-415F-906D-140E479F7E41}"/>
  </dataValidations>
  <pageMargins left="0.11811023622047245" right="0.11811023622047245" top="0.94488188976377963" bottom="0.35433070866141736" header="0.19685039370078741" footer="0.11811023622047245"/>
  <pageSetup paperSize="9" orientation="landscape" r:id="rId1"/>
  <headerFooter>
    <oddHeader>&amp;F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175BAF4-838A-4C5A-BC5F-CE80FDBCC216}">
          <x14:formula1>
            <xm:f>lists!$D$2:$D$3</xm:f>
          </x14:formula1>
          <xm:sqref>K31</xm:sqref>
        </x14:dataValidation>
        <x14:dataValidation type="list" allowBlank="1" showInputMessage="1" showErrorMessage="1" prompt="is the jury member present?" xr:uid="{733DF403-167F-443B-BA6D-7E03D3965988}">
          <x14:formula1>
            <xm:f>lists!$D$2:$D$3</xm:f>
          </x14:formula1>
          <xm:sqref>O5:O10</xm:sqref>
        </x14:dataValidation>
        <x14:dataValidation type="list" allowBlank="1" showInputMessage="1" showErrorMessage="1" prompt="is the form present?" xr:uid="{81EB79AC-DABA-468F-A8DB-D936D67D4885}">
          <x14:formula1>
            <xm:f>lists!$D$2:$D$3</xm:f>
          </x14:formula1>
          <xm:sqref>P5:P10</xm:sqref>
        </x14:dataValidation>
        <x14:dataValidation type="list" showInputMessage="1" showErrorMessage="1" promptTitle="Examination period" prompt="Fill in the examination period" xr:uid="{4AAB68DD-20F9-495E-A759-887E220928D8}">
          <x14:formula1>
            <xm:f>lists!$C$2:$C$4</xm:f>
          </x14:formula1>
          <xm:sqref>L1:P1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0402E-74AF-4ABF-AED6-7633860B3A84}">
  <dimension ref="A1:P38"/>
  <sheetViews>
    <sheetView showGridLines="0" zoomScale="90" zoomScaleNormal="90" workbookViewId="0">
      <selection activeCell="Q1" sqref="Q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tr">
        <f>STUD1!C1</f>
        <v>2023-2024</v>
      </c>
      <c r="D1" s="112"/>
      <c r="E1" s="112"/>
      <c r="F1" s="113"/>
      <c r="J1" s="5"/>
      <c r="K1" s="4" t="s">
        <v>2</v>
      </c>
      <c r="L1" s="98">
        <f>STUD1!L1</f>
        <v>0</v>
      </c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6.5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>
        <f>STUD1!J5</f>
        <v>0</v>
      </c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>
        <f>STUD1!J6</f>
        <v>0</v>
      </c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ht="15" customHeight="1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ht="15" customHeight="1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2.75" customHeight="1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ht="15" customHeight="1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customHeight="1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5.2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sheetProtection algorithmName="SHA-512" hashValue="vbO0ayaIrL5vMNHZnfq0MeYW0bxKWgKs2Qp+MiUU9SGcEa7jjQTazWFYuE3vhwlnVwsFD2UJN1V895XyYIu6CA==" saltValue="nvH4PEk98gM+gr7SCQg2LA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3:P34"/>
    <mergeCell ref="N35:O35"/>
    <mergeCell ref="A38:P38"/>
    <mergeCell ref="N13:O14"/>
    <mergeCell ref="P13:P14"/>
    <mergeCell ref="N21:O22"/>
    <mergeCell ref="P21:P22"/>
    <mergeCell ref="N27:O28"/>
    <mergeCell ref="P27:P28"/>
    <mergeCell ref="I35:M35"/>
  </mergeCells>
  <conditionalFormatting sqref="F35:I35">
    <cfRule type="cellIs" dxfId="336" priority="34" operator="equal">
      <formula>0</formula>
    </cfRule>
  </conditionalFormatting>
  <conditionalFormatting sqref="I13 K13">
    <cfRule type="cellIs" dxfId="335" priority="25" operator="greaterThan">
      <formula>15</formula>
    </cfRule>
    <cfRule type="cellIs" dxfId="334" priority="26" operator="lessThan">
      <formula>7.5</formula>
    </cfRule>
  </conditionalFormatting>
  <conditionalFormatting sqref="I14:I15 K14:K15">
    <cfRule type="cellIs" dxfId="333" priority="23" operator="greaterThan">
      <formula>30</formula>
    </cfRule>
    <cfRule type="cellIs" dxfId="332" priority="24" operator="lessThan">
      <formula>15</formula>
    </cfRule>
  </conditionalFormatting>
  <conditionalFormatting sqref="I16 K16">
    <cfRule type="cellIs" dxfId="331" priority="21" operator="greaterThan">
      <formula>25</formula>
    </cfRule>
    <cfRule type="cellIs" dxfId="330" priority="22" operator="lessThanOrEqual">
      <formula>12.4</formula>
    </cfRule>
  </conditionalFormatting>
  <conditionalFormatting sqref="I18 K18">
    <cfRule type="cellIs" dxfId="329" priority="15" operator="greaterThan">
      <formula>40</formula>
    </cfRule>
    <cfRule type="cellIs" dxfId="328" priority="16" operator="between">
      <formula>0.1</formula>
      <formula>19.9</formula>
    </cfRule>
  </conditionalFormatting>
  <conditionalFormatting sqref="I21">
    <cfRule type="cellIs" dxfId="327" priority="11" operator="lessThan">
      <formula>25</formula>
    </cfRule>
    <cfRule type="cellIs" dxfId="326" priority="12" operator="greaterThan">
      <formula>50</formula>
    </cfRule>
  </conditionalFormatting>
  <conditionalFormatting sqref="I22">
    <cfRule type="cellIs" dxfId="325" priority="17" operator="greaterThan">
      <formula>40</formula>
    </cfRule>
    <cfRule type="cellIs" dxfId="324" priority="18" operator="lessThan">
      <formula>20</formula>
    </cfRule>
  </conditionalFormatting>
  <conditionalFormatting sqref="I23">
    <cfRule type="cellIs" dxfId="323" priority="9" operator="lessThan">
      <formula>5</formula>
    </cfRule>
    <cfRule type="cellIs" dxfId="322" priority="10" operator="greaterThan">
      <formula>10</formula>
    </cfRule>
  </conditionalFormatting>
  <conditionalFormatting sqref="I24">
    <cfRule type="cellIs" dxfId="321" priority="13" operator="greaterThan">
      <formula>100</formula>
    </cfRule>
    <cfRule type="cellIs" dxfId="320" priority="14" operator="between">
      <formula>0.1</formula>
      <formula>49.9</formula>
    </cfRule>
  </conditionalFormatting>
  <conditionalFormatting sqref="J5:N6">
    <cfRule type="cellIs" dxfId="317" priority="35" operator="equal">
      <formula>0</formula>
    </cfRule>
  </conditionalFormatting>
  <conditionalFormatting sqref="N13:O14">
    <cfRule type="cellIs" dxfId="316" priority="32" operator="greaterThan">
      <formula>40</formula>
    </cfRule>
    <cfRule type="cellIs" dxfId="315" priority="33" operator="between">
      <formula>19.9</formula>
      <formula>0.5</formula>
    </cfRule>
  </conditionalFormatting>
  <conditionalFormatting sqref="N21:O22 N27:O28">
    <cfRule type="cellIs" dxfId="314" priority="30" operator="greaterThan">
      <formula>30</formula>
    </cfRule>
    <cfRule type="cellIs" dxfId="313" priority="31" operator="between">
      <formula>0.5</formula>
      <formula>14.9</formula>
    </cfRule>
  </conditionalFormatting>
  <conditionalFormatting sqref="N35:O35">
    <cfRule type="cellIs" dxfId="312" priority="27" operator="equal">
      <formula>"fill in"</formula>
    </cfRule>
    <cfRule type="cellIs" dxfId="311" priority="28" operator="greaterThan">
      <formula>20</formula>
    </cfRule>
    <cfRule type="cellIs" dxfId="310" priority="29" operator="between">
      <formula>0.1</formula>
      <formula>9.9</formula>
    </cfRule>
  </conditionalFormatting>
  <conditionalFormatting sqref="I27">
    <cfRule type="cellIs" dxfId="43" priority="1" operator="lessThan">
      <formula>7.5</formula>
    </cfRule>
    <cfRule type="cellIs" dxfId="42" priority="2" operator="greaterThan">
      <formula>15</formula>
    </cfRule>
  </conditionalFormatting>
  <conditionalFormatting sqref="I28">
    <cfRule type="cellIs" dxfId="41" priority="3" operator="greaterThan">
      <formula>15</formula>
    </cfRule>
    <cfRule type="cellIs" dxfId="40" priority="4" operator="lessThan">
      <formula>7.5</formula>
    </cfRule>
  </conditionalFormatting>
  <dataValidations count="7">
    <dataValidation allowBlank="1" showInputMessage="1" showErrorMessage="1" promptTitle="ACJ" prompt="Vul het huidig academiejaar in: 20XX-20YY" sqref="D3" xr:uid="{98ED4F5C-B7FF-470F-B0D5-4B5B0D0B7D1D}"/>
    <dataValidation allowBlank="1" showInputMessage="1" showErrorMessage="1" promptTitle="Titel masterproef" prompt="Vul de titel van de masterproef in" sqref="C7" xr:uid="{5929FC0D-7381-4294-AA56-5E60F891A77A}"/>
    <dataValidation allowBlank="1" showInputMessage="1" showErrorMessage="1" promptTitle="ACJ" prompt="Fill in the current academic year: 20XX-20YY" sqref="C1:F1" xr:uid="{317C043C-056C-4A42-8A2C-B57B305CE58D}"/>
    <dataValidation allowBlank="1" showInputMessage="1" showErrorMessage="1" promptTitle="Student" prompt="Fill in the student's name" sqref="C4:F4" xr:uid="{1840FCD5-AD19-4CA3-8C12-5FEED53907E6}"/>
    <dataValidation allowBlank="1" showInputMessage="1" showErrorMessage="1" promptTitle="Name" prompt="Fill in the name" sqref="J5:N10" xr:uid="{78C26F76-8186-4F49-A2B1-A8CC3F027010}"/>
    <dataValidation allowBlank="1" showInputMessage="1" showErrorMessage="1" promptTitle="Titel dissertation" prompt="Fill in the title of the master's dissertation" sqref="A8:F10" xr:uid="{55DE3B21-ECF2-4680-A2BB-18E5F1A11DE8}"/>
    <dataValidation allowBlank="1" showInputMessage="1" showErrorMessage="1" promptTitle="date defence" prompt="Fill in the defence date" sqref="C2:F2" xr:uid="{88BBDA69-FFCA-42A6-AB66-1F44E65731E2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F876B7B-A4AF-4867-AF3A-0CA0B3578BE8}">
          <x14:formula1>
            <xm:f>lists!$D$2:$D$3</xm:f>
          </x14:formula1>
          <xm:sqref>K31</xm:sqref>
        </x14:dataValidation>
        <x14:dataValidation type="list" allowBlank="1" showInputMessage="1" showErrorMessage="1" prompt="is the form present?" xr:uid="{123A5EF4-A452-4784-BE68-9ABEF866EF49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06EE88AC-400F-477B-AF27-202134599BA7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A5E21CBD-914F-4744-B78E-670AF7F16264}">
          <x14:formula1>
            <xm:f>lists!$C$2:$C$4</xm:f>
          </x14:formula1>
          <xm:sqref>L1:P1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A83A-5E64-46D0-9792-42998FA1E69A}">
  <dimension ref="A1:P38"/>
  <sheetViews>
    <sheetView showGridLines="0" zoomScale="90" zoomScaleNormal="90" workbookViewId="0">
      <selection activeCell="Q1" sqref="Q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tr">
        <f>STUD1!C1</f>
        <v>2023-2024</v>
      </c>
      <c r="D1" s="112"/>
      <c r="E1" s="112"/>
      <c r="F1" s="113"/>
      <c r="J1" s="5"/>
      <c r="K1" s="4" t="s">
        <v>2</v>
      </c>
      <c r="L1" s="98">
        <f>STUD1!L1</f>
        <v>0</v>
      </c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6.5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>
        <f>STUD1!J5</f>
        <v>0</v>
      </c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>
        <f>STUD1!J6</f>
        <v>0</v>
      </c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ht="15" customHeight="1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ht="15" customHeight="1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2.75" customHeight="1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ht="15" customHeight="1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customHeight="1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5.2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sheetProtection algorithmName="SHA-512" hashValue="v7tmqSV3hGCeuwltWuBp3RTz+uruxB5j0IH/Ln3m9BAdSNzGmN3ZfTKpnPFYwGkR9MAb5nUCjy+TZUfOyxE8jw==" saltValue="9zm71Qjbtj4AAKMHOLpeCQ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3:P34"/>
    <mergeCell ref="N35:O35"/>
    <mergeCell ref="A38:P38"/>
    <mergeCell ref="N13:O14"/>
    <mergeCell ref="P13:P14"/>
    <mergeCell ref="N21:O22"/>
    <mergeCell ref="P21:P22"/>
    <mergeCell ref="N27:O28"/>
    <mergeCell ref="P27:P28"/>
    <mergeCell ref="I35:M35"/>
  </mergeCells>
  <conditionalFormatting sqref="F35:I35">
    <cfRule type="cellIs" dxfId="309" priority="30" operator="equal">
      <formula>0</formula>
    </cfRule>
  </conditionalFormatting>
  <conditionalFormatting sqref="I13 K13">
    <cfRule type="cellIs" dxfId="308" priority="21" operator="greaterThan">
      <formula>15</formula>
    </cfRule>
    <cfRule type="cellIs" dxfId="307" priority="22" operator="lessThan">
      <formula>7.5</formula>
    </cfRule>
  </conditionalFormatting>
  <conditionalFormatting sqref="I14:I15 K14:K15">
    <cfRule type="cellIs" dxfId="306" priority="19" operator="greaterThan">
      <formula>30</formula>
    </cfRule>
    <cfRule type="cellIs" dxfId="305" priority="20" operator="lessThan">
      <formula>15</formula>
    </cfRule>
  </conditionalFormatting>
  <conditionalFormatting sqref="I16 K16">
    <cfRule type="cellIs" dxfId="304" priority="17" operator="greaterThan">
      <formula>25</formula>
    </cfRule>
    <cfRule type="cellIs" dxfId="303" priority="18" operator="lessThanOrEqual">
      <formula>12.4</formula>
    </cfRule>
  </conditionalFormatting>
  <conditionalFormatting sqref="I18 K18">
    <cfRule type="cellIs" dxfId="302" priority="11" operator="greaterThan">
      <formula>40</formula>
    </cfRule>
    <cfRule type="cellIs" dxfId="301" priority="12" operator="between">
      <formula>0.1</formula>
      <formula>19.9</formula>
    </cfRule>
  </conditionalFormatting>
  <conditionalFormatting sqref="I21">
    <cfRule type="cellIs" dxfId="300" priority="7" operator="lessThan">
      <formula>25</formula>
    </cfRule>
    <cfRule type="cellIs" dxfId="299" priority="8" operator="greaterThan">
      <formula>50</formula>
    </cfRule>
  </conditionalFormatting>
  <conditionalFormatting sqref="I22">
    <cfRule type="cellIs" dxfId="298" priority="13" operator="greaterThan">
      <formula>40</formula>
    </cfRule>
    <cfRule type="cellIs" dxfId="297" priority="14" operator="lessThan">
      <formula>20</formula>
    </cfRule>
  </conditionalFormatting>
  <conditionalFormatting sqref="I23">
    <cfRule type="cellIs" dxfId="296" priority="5" operator="lessThan">
      <formula>5</formula>
    </cfRule>
    <cfRule type="cellIs" dxfId="295" priority="6" operator="greaterThan">
      <formula>10</formula>
    </cfRule>
  </conditionalFormatting>
  <conditionalFormatting sqref="I24">
    <cfRule type="cellIs" dxfId="294" priority="9" operator="greaterThan">
      <formula>100</formula>
    </cfRule>
    <cfRule type="cellIs" dxfId="293" priority="10" operator="between">
      <formula>0.1</formula>
      <formula>49.9</formula>
    </cfRule>
  </conditionalFormatting>
  <conditionalFormatting sqref="J5:N6">
    <cfRule type="cellIs" dxfId="290" priority="31" operator="equal">
      <formula>0</formula>
    </cfRule>
  </conditionalFormatting>
  <conditionalFormatting sqref="N13:O14">
    <cfRule type="cellIs" dxfId="289" priority="28" operator="greaterThan">
      <formula>40</formula>
    </cfRule>
    <cfRule type="cellIs" dxfId="288" priority="29" operator="between">
      <formula>19.9</formula>
      <formula>0.5</formula>
    </cfRule>
  </conditionalFormatting>
  <conditionalFormatting sqref="N21:O22 N27:O28">
    <cfRule type="cellIs" dxfId="287" priority="26" operator="greaterThan">
      <formula>30</formula>
    </cfRule>
    <cfRule type="cellIs" dxfId="286" priority="27" operator="between">
      <formula>0.5</formula>
      <formula>14.9</formula>
    </cfRule>
  </conditionalFormatting>
  <conditionalFormatting sqref="N35:O35">
    <cfRule type="cellIs" dxfId="285" priority="23" operator="equal">
      <formula>"fill in"</formula>
    </cfRule>
    <cfRule type="cellIs" dxfId="284" priority="24" operator="greaterThan">
      <formula>20</formula>
    </cfRule>
    <cfRule type="cellIs" dxfId="283" priority="25" operator="between">
      <formula>0.1</formula>
      <formula>9.9</formula>
    </cfRule>
  </conditionalFormatting>
  <conditionalFormatting sqref="I27">
    <cfRule type="cellIs" dxfId="39" priority="1" operator="lessThan">
      <formula>7.5</formula>
    </cfRule>
    <cfRule type="cellIs" dxfId="38" priority="2" operator="greaterThan">
      <formula>15</formula>
    </cfRule>
  </conditionalFormatting>
  <conditionalFormatting sqref="I28">
    <cfRule type="cellIs" dxfId="37" priority="3" operator="greaterThan">
      <formula>15</formula>
    </cfRule>
    <cfRule type="cellIs" dxfId="36" priority="4" operator="lessThan">
      <formula>7.5</formula>
    </cfRule>
  </conditionalFormatting>
  <dataValidations count="7">
    <dataValidation allowBlank="1" showInputMessage="1" showErrorMessage="1" promptTitle="ACJ" prompt="Vul het huidig academiejaar in: 20XX-20YY" sqref="D3" xr:uid="{B2737D13-B6DF-4480-88F4-ADEF804AE5A9}"/>
    <dataValidation allowBlank="1" showInputMessage="1" showErrorMessage="1" promptTitle="Titel masterproef" prompt="Vul de titel van de masterproef in" sqref="C7" xr:uid="{D6A56C9C-5F14-4DF2-A92B-76DAF14B14F8}"/>
    <dataValidation allowBlank="1" showInputMessage="1" showErrorMessage="1" promptTitle="ACJ" prompt="Fill in the current academic year: 20XX-20YY" sqref="C1:F1" xr:uid="{80E0F8BA-95C1-41A5-A2C6-7ED38975BEF5}"/>
    <dataValidation allowBlank="1" showInputMessage="1" showErrorMessage="1" promptTitle="Student" prompt="Fill in the student's name" sqref="C4:F4" xr:uid="{E90B306E-F785-4844-98D3-522C3BE4E1DB}"/>
    <dataValidation allowBlank="1" showInputMessage="1" showErrorMessage="1" promptTitle="Name" prompt="Fill in the name" sqref="J5:N10" xr:uid="{CE58DD80-4F22-4920-9585-0BD2B026BFC4}"/>
    <dataValidation allowBlank="1" showInputMessage="1" showErrorMessage="1" promptTitle="Titel dissertation" prompt="Fill in the title of the master's dissertation" sqref="A8:F10" xr:uid="{26D151F2-88F2-4EBD-BBDB-C44E60EE8F91}"/>
    <dataValidation allowBlank="1" showInputMessage="1" showErrorMessage="1" promptTitle="date defence" prompt="Fill in the defence date" sqref="C2:F2" xr:uid="{4C76BC82-434E-403F-98B7-C70C4ED69AC1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339A7E-41A4-4ADD-B7BA-42198593581A}">
          <x14:formula1>
            <xm:f>lists!$D$2:$D$3</xm:f>
          </x14:formula1>
          <xm:sqref>K31</xm:sqref>
        </x14:dataValidation>
        <x14:dataValidation type="list" allowBlank="1" showInputMessage="1" showErrorMessage="1" prompt="is the form present?" xr:uid="{05E4BE10-3B1C-45E5-9E15-0953C12FFD6C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F9CB1EA8-020D-4447-A81E-847084FBEE6E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8402EFA6-D595-46AB-AB5E-9C3C97380F9B}">
          <x14:formula1>
            <xm:f>lists!$C$2:$C$4</xm:f>
          </x14:formula1>
          <xm:sqref>L1:P1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83DCE-CD2C-4E83-8526-C7710074A77C}">
  <dimension ref="A1:P38"/>
  <sheetViews>
    <sheetView showGridLines="0" zoomScale="90" zoomScaleNormal="90" workbookViewId="0">
      <selection activeCell="Q1" sqref="Q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tr">
        <f>STUD1!C1</f>
        <v>2023-2024</v>
      </c>
      <c r="D1" s="112"/>
      <c r="E1" s="112"/>
      <c r="F1" s="113"/>
      <c r="J1" s="5"/>
      <c r="K1" s="4" t="s">
        <v>2</v>
      </c>
      <c r="L1" s="98">
        <f>STUD1!L1</f>
        <v>0</v>
      </c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6.5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>
        <f>STUD1!J5</f>
        <v>0</v>
      </c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>
        <f>STUD1!J6</f>
        <v>0</v>
      </c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ht="15" customHeight="1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ht="15" customHeight="1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2.75" customHeight="1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ht="15" customHeight="1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customHeight="1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5.2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sheetProtection algorithmName="SHA-512" hashValue="nl1F7yuHht6LJrydO6Tqmd1OJWKGPIvsQEe9weNVVweRaQb3kZJNFWmv5ZClDoZvgICKdCRTN+Tm6Df863RKQQ==" saltValue="w78dncJ3L8tl+GMondHpFA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3:P34"/>
    <mergeCell ref="N35:O35"/>
    <mergeCell ref="A38:P38"/>
    <mergeCell ref="N13:O14"/>
    <mergeCell ref="P13:P14"/>
    <mergeCell ref="N21:O22"/>
    <mergeCell ref="P21:P22"/>
    <mergeCell ref="N27:O28"/>
    <mergeCell ref="P27:P28"/>
    <mergeCell ref="I35:M35"/>
  </mergeCells>
  <conditionalFormatting sqref="F35:I35">
    <cfRule type="cellIs" dxfId="282" priority="30" operator="equal">
      <formula>0</formula>
    </cfRule>
  </conditionalFormatting>
  <conditionalFormatting sqref="I13 K13">
    <cfRule type="cellIs" dxfId="281" priority="21" operator="greaterThan">
      <formula>15</formula>
    </cfRule>
    <cfRule type="cellIs" dxfId="280" priority="22" operator="lessThan">
      <formula>7.5</formula>
    </cfRule>
  </conditionalFormatting>
  <conditionalFormatting sqref="I14:I15 K14:K15">
    <cfRule type="cellIs" dxfId="279" priority="19" operator="greaterThan">
      <formula>30</formula>
    </cfRule>
    <cfRule type="cellIs" dxfId="278" priority="20" operator="lessThan">
      <formula>15</formula>
    </cfRule>
  </conditionalFormatting>
  <conditionalFormatting sqref="I16 K16">
    <cfRule type="cellIs" dxfId="277" priority="17" operator="greaterThan">
      <formula>25</formula>
    </cfRule>
    <cfRule type="cellIs" dxfId="276" priority="18" operator="lessThanOrEqual">
      <formula>12.4</formula>
    </cfRule>
  </conditionalFormatting>
  <conditionalFormatting sqref="I18 K18">
    <cfRule type="cellIs" dxfId="275" priority="11" operator="greaterThan">
      <formula>40</formula>
    </cfRule>
    <cfRule type="cellIs" dxfId="274" priority="12" operator="between">
      <formula>0.1</formula>
      <formula>19.9</formula>
    </cfRule>
  </conditionalFormatting>
  <conditionalFormatting sqref="I21">
    <cfRule type="cellIs" dxfId="273" priority="7" operator="lessThan">
      <formula>25</formula>
    </cfRule>
    <cfRule type="cellIs" dxfId="272" priority="8" operator="greaterThan">
      <formula>50</formula>
    </cfRule>
  </conditionalFormatting>
  <conditionalFormatting sqref="I22">
    <cfRule type="cellIs" dxfId="271" priority="13" operator="greaterThan">
      <formula>40</formula>
    </cfRule>
    <cfRule type="cellIs" dxfId="270" priority="14" operator="lessThan">
      <formula>20</formula>
    </cfRule>
  </conditionalFormatting>
  <conditionalFormatting sqref="I23">
    <cfRule type="cellIs" dxfId="269" priority="5" operator="lessThan">
      <formula>5</formula>
    </cfRule>
    <cfRule type="cellIs" dxfId="268" priority="6" operator="greaterThan">
      <formula>10</formula>
    </cfRule>
  </conditionalFormatting>
  <conditionalFormatting sqref="I24">
    <cfRule type="cellIs" dxfId="267" priority="9" operator="greaterThan">
      <formula>100</formula>
    </cfRule>
    <cfRule type="cellIs" dxfId="266" priority="10" operator="between">
      <formula>0.1</formula>
      <formula>49.9</formula>
    </cfRule>
  </conditionalFormatting>
  <conditionalFormatting sqref="J5:N6">
    <cfRule type="cellIs" dxfId="263" priority="31" operator="equal">
      <formula>0</formula>
    </cfRule>
  </conditionalFormatting>
  <conditionalFormatting sqref="N13:O14">
    <cfRule type="cellIs" dxfId="262" priority="28" operator="greaterThan">
      <formula>40</formula>
    </cfRule>
    <cfRule type="cellIs" dxfId="261" priority="29" operator="between">
      <formula>19.9</formula>
      <formula>0.5</formula>
    </cfRule>
  </conditionalFormatting>
  <conditionalFormatting sqref="N21:O22 N27:O28">
    <cfRule type="cellIs" dxfId="260" priority="26" operator="greaterThan">
      <formula>30</formula>
    </cfRule>
    <cfRule type="cellIs" dxfId="259" priority="27" operator="between">
      <formula>0.5</formula>
      <formula>14.9</formula>
    </cfRule>
  </conditionalFormatting>
  <conditionalFormatting sqref="N35:O35">
    <cfRule type="cellIs" dxfId="258" priority="23" operator="equal">
      <formula>"fill in"</formula>
    </cfRule>
    <cfRule type="cellIs" dxfId="257" priority="24" operator="greaterThan">
      <formula>20</formula>
    </cfRule>
    <cfRule type="cellIs" dxfId="256" priority="25" operator="between">
      <formula>0.1</formula>
      <formula>9.9</formula>
    </cfRule>
  </conditionalFormatting>
  <conditionalFormatting sqref="I27">
    <cfRule type="cellIs" dxfId="35" priority="1" operator="lessThan">
      <formula>7.5</formula>
    </cfRule>
    <cfRule type="cellIs" dxfId="34" priority="2" operator="greaterThan">
      <formula>15</formula>
    </cfRule>
  </conditionalFormatting>
  <conditionalFormatting sqref="I28">
    <cfRule type="cellIs" dxfId="33" priority="3" operator="greaterThan">
      <formula>15</formula>
    </cfRule>
    <cfRule type="cellIs" dxfId="32" priority="4" operator="lessThan">
      <formula>7.5</formula>
    </cfRule>
  </conditionalFormatting>
  <dataValidations count="7">
    <dataValidation allowBlank="1" showInputMessage="1" showErrorMessage="1" promptTitle="ACJ" prompt="Vul het huidig academiejaar in: 20XX-20YY" sqref="D3" xr:uid="{6CAF78AC-11E5-4243-9F46-9B9209248E67}"/>
    <dataValidation allowBlank="1" showInputMessage="1" showErrorMessage="1" promptTitle="Titel masterproef" prompt="Vul de titel van de masterproef in" sqref="C7" xr:uid="{4C44F700-CF9B-4458-9C32-5F52C1F843E1}"/>
    <dataValidation allowBlank="1" showInputMessage="1" showErrorMessage="1" promptTitle="ACJ" prompt="Fill in the current academic year: 20XX-20YY" sqref="C1:F1" xr:uid="{B359BC60-1694-402A-948C-D1BA2588F466}"/>
    <dataValidation allowBlank="1" showInputMessage="1" showErrorMessage="1" promptTitle="Student" prompt="Fill in the student's name" sqref="C4:F4" xr:uid="{27F080FB-1544-4DA0-A69E-47B7D5E1FF7A}"/>
    <dataValidation allowBlank="1" showInputMessage="1" showErrorMessage="1" promptTitle="Name" prompt="Fill in the name" sqref="J5:N10" xr:uid="{740C318C-414F-4302-BA1E-88762E391483}"/>
    <dataValidation allowBlank="1" showInputMessage="1" showErrorMessage="1" promptTitle="Titel dissertation" prompt="Fill in the title of the master's dissertation" sqref="A8:F10" xr:uid="{CF676434-11DE-4596-88FC-57B2B07CB62B}"/>
    <dataValidation allowBlank="1" showInputMessage="1" showErrorMessage="1" promptTitle="date defence" prompt="Fill in the defence date" sqref="C2:F2" xr:uid="{6896F55F-FFB3-4698-85EC-DDFCFB43EFA2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7A6EE38-BC07-4998-80F1-5E9A9160CA46}">
          <x14:formula1>
            <xm:f>lists!$D$2:$D$3</xm:f>
          </x14:formula1>
          <xm:sqref>K31</xm:sqref>
        </x14:dataValidation>
        <x14:dataValidation type="list" allowBlank="1" showInputMessage="1" showErrorMessage="1" prompt="is the form present?" xr:uid="{0DC543F7-23B9-458F-B91A-E31C66579DEF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0F0E942A-B0AB-4578-9149-F231B36FA108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2023092D-D95D-4F9B-9971-2D9200B4FD24}">
          <x14:formula1>
            <xm:f>lists!$C$2:$C$4</xm:f>
          </x14:formula1>
          <xm:sqref>L1:P1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C4A6-0B2B-4A3A-B944-ED0221C90741}">
  <dimension ref="A1:P38"/>
  <sheetViews>
    <sheetView showGridLines="0" zoomScale="90" zoomScaleNormal="90" workbookViewId="0">
      <selection activeCell="Q1" sqref="Q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tr">
        <f>STUD1!C1</f>
        <v>2023-2024</v>
      </c>
      <c r="D1" s="112"/>
      <c r="E1" s="112"/>
      <c r="F1" s="113"/>
      <c r="J1" s="5"/>
      <c r="K1" s="4" t="s">
        <v>2</v>
      </c>
      <c r="L1" s="98">
        <f>STUD1!L1</f>
        <v>0</v>
      </c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6.5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>
        <f>STUD1!J5</f>
        <v>0</v>
      </c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>
        <f>STUD1!J6</f>
        <v>0</v>
      </c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ht="15" customHeight="1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ht="15" customHeight="1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2.75" customHeight="1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ht="15" customHeight="1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customHeight="1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5.2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sheetProtection algorithmName="SHA-512" hashValue="6KAbqhTBilsW/07+6ijIAmjbgb5WYLDytylUCa8wtr1lb1C8BQKTmO9NSonsyYNPbr2xQoobeeFj/XuGgcQzGQ==" saltValue="OtuymRSlxhlJAVU7bZ5PuQ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3:P34"/>
    <mergeCell ref="N35:O35"/>
    <mergeCell ref="A38:P38"/>
    <mergeCell ref="N13:O14"/>
    <mergeCell ref="P13:P14"/>
    <mergeCell ref="N21:O22"/>
    <mergeCell ref="P21:P22"/>
    <mergeCell ref="N27:O28"/>
    <mergeCell ref="P27:P28"/>
    <mergeCell ref="I35:M35"/>
  </mergeCells>
  <conditionalFormatting sqref="F35:I35">
    <cfRule type="cellIs" dxfId="255" priority="30" operator="equal">
      <formula>0</formula>
    </cfRule>
  </conditionalFormatting>
  <conditionalFormatting sqref="I13 K13">
    <cfRule type="cellIs" dxfId="254" priority="21" operator="greaterThan">
      <formula>15</formula>
    </cfRule>
    <cfRule type="cellIs" dxfId="253" priority="22" operator="lessThan">
      <formula>7.5</formula>
    </cfRule>
  </conditionalFormatting>
  <conditionalFormatting sqref="I14:I15 K14:K15">
    <cfRule type="cellIs" dxfId="252" priority="19" operator="greaterThan">
      <formula>30</formula>
    </cfRule>
    <cfRule type="cellIs" dxfId="251" priority="20" operator="lessThan">
      <formula>15</formula>
    </cfRule>
  </conditionalFormatting>
  <conditionalFormatting sqref="I16 K16">
    <cfRule type="cellIs" dxfId="250" priority="17" operator="greaterThan">
      <formula>25</formula>
    </cfRule>
    <cfRule type="cellIs" dxfId="249" priority="18" operator="lessThanOrEqual">
      <formula>12.4</formula>
    </cfRule>
  </conditionalFormatting>
  <conditionalFormatting sqref="I18 K18">
    <cfRule type="cellIs" dxfId="248" priority="11" operator="greaterThan">
      <formula>40</formula>
    </cfRule>
    <cfRule type="cellIs" dxfId="247" priority="12" operator="between">
      <formula>0.1</formula>
      <formula>19.9</formula>
    </cfRule>
  </conditionalFormatting>
  <conditionalFormatting sqref="I21">
    <cfRule type="cellIs" dxfId="246" priority="7" operator="lessThan">
      <formula>25</formula>
    </cfRule>
    <cfRule type="cellIs" dxfId="245" priority="8" operator="greaterThan">
      <formula>50</formula>
    </cfRule>
  </conditionalFormatting>
  <conditionalFormatting sqref="I22">
    <cfRule type="cellIs" dxfId="244" priority="13" operator="greaterThan">
      <formula>40</formula>
    </cfRule>
    <cfRule type="cellIs" dxfId="243" priority="14" operator="lessThan">
      <formula>20</formula>
    </cfRule>
  </conditionalFormatting>
  <conditionalFormatting sqref="I23">
    <cfRule type="cellIs" dxfId="242" priority="5" operator="lessThan">
      <formula>5</formula>
    </cfRule>
    <cfRule type="cellIs" dxfId="241" priority="6" operator="greaterThan">
      <formula>10</formula>
    </cfRule>
  </conditionalFormatting>
  <conditionalFormatting sqref="I24">
    <cfRule type="cellIs" dxfId="240" priority="9" operator="greaterThan">
      <formula>100</formula>
    </cfRule>
    <cfRule type="cellIs" dxfId="239" priority="10" operator="between">
      <formula>0.1</formula>
      <formula>49.9</formula>
    </cfRule>
  </conditionalFormatting>
  <conditionalFormatting sqref="J5:N6">
    <cfRule type="cellIs" dxfId="236" priority="31" operator="equal">
      <formula>0</formula>
    </cfRule>
  </conditionalFormatting>
  <conditionalFormatting sqref="N13:O14">
    <cfRule type="cellIs" dxfId="235" priority="28" operator="greaterThan">
      <formula>40</formula>
    </cfRule>
    <cfRule type="cellIs" dxfId="234" priority="29" operator="between">
      <formula>19.9</formula>
      <formula>0.5</formula>
    </cfRule>
  </conditionalFormatting>
  <conditionalFormatting sqref="N21:O22 N27:O28">
    <cfRule type="cellIs" dxfId="233" priority="26" operator="greaterThan">
      <formula>30</formula>
    </cfRule>
    <cfRule type="cellIs" dxfId="232" priority="27" operator="between">
      <formula>0.5</formula>
      <formula>14.9</formula>
    </cfRule>
  </conditionalFormatting>
  <conditionalFormatting sqref="N35:O35">
    <cfRule type="cellIs" dxfId="231" priority="23" operator="equal">
      <formula>"fill in"</formula>
    </cfRule>
    <cfRule type="cellIs" dxfId="230" priority="24" operator="greaterThan">
      <formula>20</formula>
    </cfRule>
    <cfRule type="cellIs" dxfId="229" priority="25" operator="between">
      <formula>0.1</formula>
      <formula>9.9</formula>
    </cfRule>
  </conditionalFormatting>
  <conditionalFormatting sqref="I27">
    <cfRule type="cellIs" dxfId="31" priority="1" operator="lessThan">
      <formula>7.5</formula>
    </cfRule>
    <cfRule type="cellIs" dxfId="30" priority="2" operator="greaterThan">
      <formula>15</formula>
    </cfRule>
  </conditionalFormatting>
  <conditionalFormatting sqref="I28">
    <cfRule type="cellIs" dxfId="29" priority="3" operator="greaterThan">
      <formula>15</formula>
    </cfRule>
    <cfRule type="cellIs" dxfId="28" priority="4" operator="lessThan">
      <formula>7.5</formula>
    </cfRule>
  </conditionalFormatting>
  <dataValidations count="7">
    <dataValidation allowBlank="1" showInputMessage="1" showErrorMessage="1" promptTitle="ACJ" prompt="Vul het huidig academiejaar in: 20XX-20YY" sqref="D3" xr:uid="{E7ED9B2D-BC73-4354-8282-D1779F1CC19B}"/>
    <dataValidation allowBlank="1" showInputMessage="1" showErrorMessage="1" promptTitle="Titel masterproef" prompt="Vul de titel van de masterproef in" sqref="C7" xr:uid="{B4BE3EDC-3C68-456B-8014-455EA5FD2E94}"/>
    <dataValidation allowBlank="1" showInputMessage="1" showErrorMessage="1" promptTitle="ACJ" prompt="Fill in the current academic year: 20XX-20YY" sqref="C1:F1" xr:uid="{842754D0-3A23-4750-A13C-34A3EA6355E2}"/>
    <dataValidation allowBlank="1" showInputMessage="1" showErrorMessage="1" promptTitle="Student" prompt="Fill in the student's name" sqref="C4:F4" xr:uid="{8CA04A14-BE0F-4BD0-9C64-4BACD6E57F0B}"/>
    <dataValidation allowBlank="1" showInputMessage="1" showErrorMessage="1" promptTitle="Name" prompt="Fill in the name" sqref="J5:N10" xr:uid="{55BBD709-E884-42AA-BC7C-297441F80D0F}"/>
    <dataValidation allowBlank="1" showInputMessage="1" showErrorMessage="1" promptTitle="Titel dissertation" prompt="Fill in the title of the master's dissertation" sqref="A8:F10" xr:uid="{67EDF85F-E15E-457B-AEA8-1D09EFCDAD30}"/>
    <dataValidation allowBlank="1" showInputMessage="1" showErrorMessage="1" promptTitle="date defence" prompt="Fill in the defence date" sqref="C2:F2" xr:uid="{82587546-EE6B-48D5-9DF9-1784903D905D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7064831-1BE0-4542-9F04-D05E18877B9C}">
          <x14:formula1>
            <xm:f>lists!$D$2:$D$3</xm:f>
          </x14:formula1>
          <xm:sqref>K31</xm:sqref>
        </x14:dataValidation>
        <x14:dataValidation type="list" allowBlank="1" showInputMessage="1" showErrorMessage="1" prompt="is the form present?" xr:uid="{79329BDA-3518-4123-9C2F-F5BD37CA5F78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D45DD5EE-2F3E-4703-AEAA-C3C6FD41676D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E793346F-7A47-44E1-8B69-92C0FCED2772}">
          <x14:formula1>
            <xm:f>lists!$C$2:$C$4</xm:f>
          </x14:formula1>
          <xm:sqref>L1:P1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CC53-1D05-4F3F-80A0-0FF201F1A919}">
  <dimension ref="A1:P38"/>
  <sheetViews>
    <sheetView showGridLines="0" zoomScale="90" zoomScaleNormal="90" workbookViewId="0">
      <selection activeCell="Q1" sqref="Q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tr">
        <f>STUD1!C1</f>
        <v>2023-2024</v>
      </c>
      <c r="D1" s="112"/>
      <c r="E1" s="112"/>
      <c r="F1" s="113"/>
      <c r="J1" s="5"/>
      <c r="K1" s="4" t="s">
        <v>2</v>
      </c>
      <c r="L1" s="98">
        <f>STUD1!L1</f>
        <v>0</v>
      </c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6.5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>
        <f>STUD1!J5</f>
        <v>0</v>
      </c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>
        <f>STUD1!J6</f>
        <v>0</v>
      </c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ht="15" customHeight="1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ht="15" customHeight="1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2.75" customHeight="1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ht="15" customHeight="1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customHeight="1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5.2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sheetProtection algorithmName="SHA-512" hashValue="D1MzM7bPE4duUzNcv+Eq29gCtXmSnS3aH/Mu2M6oV4WMCoMHxsWuPXzxWuj+K6kU5hw7l7ji4g0qCcVKo9207w==" saltValue="ZD+RVoAx/QeUAnu+NvTOjA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3:P34"/>
    <mergeCell ref="N35:O35"/>
    <mergeCell ref="A38:P38"/>
    <mergeCell ref="N13:O14"/>
    <mergeCell ref="P13:P14"/>
    <mergeCell ref="N21:O22"/>
    <mergeCell ref="P21:P22"/>
    <mergeCell ref="N27:O28"/>
    <mergeCell ref="P27:P28"/>
    <mergeCell ref="I35:M35"/>
  </mergeCells>
  <conditionalFormatting sqref="F35:I35">
    <cfRule type="cellIs" dxfId="228" priority="30" operator="equal">
      <formula>0</formula>
    </cfRule>
  </conditionalFormatting>
  <conditionalFormatting sqref="I13 K13">
    <cfRule type="cellIs" dxfId="227" priority="21" operator="greaterThan">
      <formula>15</formula>
    </cfRule>
    <cfRule type="cellIs" dxfId="226" priority="22" operator="lessThan">
      <formula>7.5</formula>
    </cfRule>
  </conditionalFormatting>
  <conditionalFormatting sqref="I14:I15 K14:K15">
    <cfRule type="cellIs" dxfId="225" priority="19" operator="greaterThan">
      <formula>30</formula>
    </cfRule>
    <cfRule type="cellIs" dxfId="224" priority="20" operator="lessThan">
      <formula>15</formula>
    </cfRule>
  </conditionalFormatting>
  <conditionalFormatting sqref="I16 K16">
    <cfRule type="cellIs" dxfId="223" priority="17" operator="greaterThan">
      <formula>25</formula>
    </cfRule>
    <cfRule type="cellIs" dxfId="222" priority="18" operator="lessThanOrEqual">
      <formula>12.4</formula>
    </cfRule>
  </conditionalFormatting>
  <conditionalFormatting sqref="I18 K18">
    <cfRule type="cellIs" dxfId="221" priority="11" operator="greaterThan">
      <formula>40</formula>
    </cfRule>
    <cfRule type="cellIs" dxfId="220" priority="12" operator="between">
      <formula>0.1</formula>
      <formula>19.9</formula>
    </cfRule>
  </conditionalFormatting>
  <conditionalFormatting sqref="I21">
    <cfRule type="cellIs" dxfId="219" priority="7" operator="lessThan">
      <formula>25</formula>
    </cfRule>
    <cfRule type="cellIs" dxfId="218" priority="8" operator="greaterThan">
      <formula>50</formula>
    </cfRule>
  </conditionalFormatting>
  <conditionalFormatting sqref="I22">
    <cfRule type="cellIs" dxfId="217" priority="13" operator="greaterThan">
      <formula>40</formula>
    </cfRule>
    <cfRule type="cellIs" dxfId="216" priority="14" operator="lessThan">
      <formula>20</formula>
    </cfRule>
  </conditionalFormatting>
  <conditionalFormatting sqref="I23">
    <cfRule type="cellIs" dxfId="215" priority="5" operator="lessThan">
      <formula>5</formula>
    </cfRule>
    <cfRule type="cellIs" dxfId="214" priority="6" operator="greaterThan">
      <formula>10</formula>
    </cfRule>
  </conditionalFormatting>
  <conditionalFormatting sqref="I24">
    <cfRule type="cellIs" dxfId="213" priority="9" operator="greaterThan">
      <formula>100</formula>
    </cfRule>
    <cfRule type="cellIs" dxfId="212" priority="10" operator="between">
      <formula>0.1</formula>
      <formula>49.9</formula>
    </cfRule>
  </conditionalFormatting>
  <conditionalFormatting sqref="J5:N6">
    <cfRule type="cellIs" dxfId="209" priority="31" operator="equal">
      <formula>0</formula>
    </cfRule>
  </conditionalFormatting>
  <conditionalFormatting sqref="N13:O14">
    <cfRule type="cellIs" dxfId="208" priority="28" operator="greaterThan">
      <formula>40</formula>
    </cfRule>
    <cfRule type="cellIs" dxfId="207" priority="29" operator="between">
      <formula>19.9</formula>
      <formula>0.5</formula>
    </cfRule>
  </conditionalFormatting>
  <conditionalFormatting sqref="N21:O22 N27:O28">
    <cfRule type="cellIs" dxfId="206" priority="26" operator="greaterThan">
      <formula>30</formula>
    </cfRule>
    <cfRule type="cellIs" dxfId="205" priority="27" operator="between">
      <formula>0.5</formula>
      <formula>14.9</formula>
    </cfRule>
  </conditionalFormatting>
  <conditionalFormatting sqref="N35:O35">
    <cfRule type="cellIs" dxfId="204" priority="23" operator="equal">
      <formula>"fill in"</formula>
    </cfRule>
    <cfRule type="cellIs" dxfId="203" priority="24" operator="greaterThan">
      <formula>20</formula>
    </cfRule>
    <cfRule type="cellIs" dxfId="202" priority="25" operator="between">
      <formula>0.1</formula>
      <formula>9.9</formula>
    </cfRule>
  </conditionalFormatting>
  <conditionalFormatting sqref="I27">
    <cfRule type="cellIs" dxfId="27" priority="1" operator="lessThan">
      <formula>7.5</formula>
    </cfRule>
    <cfRule type="cellIs" dxfId="26" priority="2" operator="greaterThan">
      <formula>15</formula>
    </cfRule>
  </conditionalFormatting>
  <conditionalFormatting sqref="I28">
    <cfRule type="cellIs" dxfId="25" priority="3" operator="greaterThan">
      <formula>15</formula>
    </cfRule>
    <cfRule type="cellIs" dxfId="24" priority="4" operator="lessThan">
      <formula>7.5</formula>
    </cfRule>
  </conditionalFormatting>
  <dataValidations count="7">
    <dataValidation allowBlank="1" showInputMessage="1" showErrorMessage="1" promptTitle="ACJ" prompt="Vul het huidig academiejaar in: 20XX-20YY" sqref="D3" xr:uid="{BCBD68C4-3CBA-4D37-9EAE-BC26310CAAA7}"/>
    <dataValidation allowBlank="1" showInputMessage="1" showErrorMessage="1" promptTitle="Titel masterproef" prompt="Vul de titel van de masterproef in" sqref="C7" xr:uid="{94C01239-C18C-4AA2-A86A-094BE1332C31}"/>
    <dataValidation allowBlank="1" showInputMessage="1" showErrorMessage="1" promptTitle="ACJ" prompt="Fill in the current academic year: 20XX-20YY" sqref="C1:F1" xr:uid="{830D3BB5-490B-404D-85C5-5FDECE757817}"/>
    <dataValidation allowBlank="1" showInputMessage="1" showErrorMessage="1" promptTitle="Student" prompt="Fill in the student's name" sqref="C4:F4" xr:uid="{334ACA20-CF7A-4375-A249-0227860041FF}"/>
    <dataValidation allowBlank="1" showInputMessage="1" showErrorMessage="1" promptTitle="Name" prompt="Fill in the name" sqref="J5:N10" xr:uid="{9D778ADC-E5D5-4C1D-82D9-4BBFCDA24AB7}"/>
    <dataValidation allowBlank="1" showInputMessage="1" showErrorMessage="1" promptTitle="Titel dissertation" prompt="Fill in the title of the master's dissertation" sqref="A8:F10" xr:uid="{24E65BB4-29B3-47F6-B458-23646CBB2AFD}"/>
    <dataValidation allowBlank="1" showInputMessage="1" showErrorMessage="1" promptTitle="date defence" prompt="Fill in the defence date" sqref="C2:F2" xr:uid="{0DFB37D1-3126-4BEA-B9B9-2450D89909A7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99613CC-A0EC-4AEE-9D38-1B715A840C46}">
          <x14:formula1>
            <xm:f>lists!$D$2:$D$3</xm:f>
          </x14:formula1>
          <xm:sqref>K31</xm:sqref>
        </x14:dataValidation>
        <x14:dataValidation type="list" allowBlank="1" showInputMessage="1" showErrorMessage="1" prompt="is the form present?" xr:uid="{9422A90C-7BE4-4A5F-BFFE-BE69EF6A0E34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5B03D9C2-9828-41FF-98DE-1BD60F5A7B7A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DF33716A-3BE6-44A2-801E-D8809EFBBF9B}">
          <x14:formula1>
            <xm:f>lists!$C$2:$C$4</xm:f>
          </x14:formula1>
          <xm:sqref>L1:P1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98271-798B-4B9B-8F14-9315193D9C5B}">
  <dimension ref="A1:P38"/>
  <sheetViews>
    <sheetView showGridLines="0" zoomScale="90" zoomScaleNormal="90" workbookViewId="0">
      <selection activeCell="Q1" sqref="Q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tr">
        <f>STUD1!C1</f>
        <v>2023-2024</v>
      </c>
      <c r="D1" s="112"/>
      <c r="E1" s="112"/>
      <c r="F1" s="113"/>
      <c r="J1" s="5"/>
      <c r="K1" s="4" t="s">
        <v>2</v>
      </c>
      <c r="L1" s="98">
        <f>STUD1!L1</f>
        <v>0</v>
      </c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6.5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>
        <f>STUD1!J5</f>
        <v>0</v>
      </c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>
        <f>STUD1!J6</f>
        <v>0</v>
      </c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ht="15" customHeight="1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ht="15" customHeight="1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2.75" customHeight="1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ht="15" customHeight="1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customHeight="1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5.2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sheetProtection algorithmName="SHA-512" hashValue="nzZbZdsPWHm1ao1G/YnsfGZbQLg9Bj7yuGULFlhdb5Kj4U+k24atHLzAB3VsV+S60fxFbBTB1B95Sji/qY5UXQ==" saltValue="hIuDbT7y5FfO36LvFycEXA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3:P34"/>
    <mergeCell ref="N35:O35"/>
    <mergeCell ref="A38:P38"/>
    <mergeCell ref="N13:O14"/>
    <mergeCell ref="P13:P14"/>
    <mergeCell ref="N21:O22"/>
    <mergeCell ref="P21:P22"/>
    <mergeCell ref="N27:O28"/>
    <mergeCell ref="P27:P28"/>
    <mergeCell ref="I35:M35"/>
  </mergeCells>
  <conditionalFormatting sqref="F35:I35">
    <cfRule type="cellIs" dxfId="201" priority="30" operator="equal">
      <formula>0</formula>
    </cfRule>
  </conditionalFormatting>
  <conditionalFormatting sqref="I13 K13">
    <cfRule type="cellIs" dxfId="200" priority="21" operator="greaterThan">
      <formula>15</formula>
    </cfRule>
    <cfRule type="cellIs" dxfId="199" priority="22" operator="lessThan">
      <formula>7.5</formula>
    </cfRule>
  </conditionalFormatting>
  <conditionalFormatting sqref="I14:I15 K14:K15">
    <cfRule type="cellIs" dxfId="198" priority="19" operator="greaterThan">
      <formula>30</formula>
    </cfRule>
    <cfRule type="cellIs" dxfId="197" priority="20" operator="lessThan">
      <formula>15</formula>
    </cfRule>
  </conditionalFormatting>
  <conditionalFormatting sqref="I16 K16">
    <cfRule type="cellIs" dxfId="196" priority="17" operator="greaterThan">
      <formula>25</formula>
    </cfRule>
    <cfRule type="cellIs" dxfId="195" priority="18" operator="lessThanOrEqual">
      <formula>12.4</formula>
    </cfRule>
  </conditionalFormatting>
  <conditionalFormatting sqref="I18 K18">
    <cfRule type="cellIs" dxfId="194" priority="11" operator="greaterThan">
      <formula>40</formula>
    </cfRule>
    <cfRule type="cellIs" dxfId="193" priority="12" operator="between">
      <formula>0.1</formula>
      <formula>19.9</formula>
    </cfRule>
  </conditionalFormatting>
  <conditionalFormatting sqref="I21">
    <cfRule type="cellIs" dxfId="192" priority="7" operator="lessThan">
      <formula>25</formula>
    </cfRule>
    <cfRule type="cellIs" dxfId="191" priority="8" operator="greaterThan">
      <formula>50</formula>
    </cfRule>
  </conditionalFormatting>
  <conditionalFormatting sqref="I22">
    <cfRule type="cellIs" dxfId="190" priority="13" operator="greaterThan">
      <formula>40</formula>
    </cfRule>
    <cfRule type="cellIs" dxfId="189" priority="14" operator="lessThan">
      <formula>20</formula>
    </cfRule>
  </conditionalFormatting>
  <conditionalFormatting sqref="I23">
    <cfRule type="cellIs" dxfId="188" priority="5" operator="lessThan">
      <formula>5</formula>
    </cfRule>
    <cfRule type="cellIs" dxfId="187" priority="6" operator="greaterThan">
      <formula>10</formula>
    </cfRule>
  </conditionalFormatting>
  <conditionalFormatting sqref="I24">
    <cfRule type="cellIs" dxfId="186" priority="9" operator="greaterThan">
      <formula>100</formula>
    </cfRule>
    <cfRule type="cellIs" dxfId="185" priority="10" operator="between">
      <formula>0.1</formula>
      <formula>49.9</formula>
    </cfRule>
  </conditionalFormatting>
  <conditionalFormatting sqref="J5:N6">
    <cfRule type="cellIs" dxfId="182" priority="31" operator="equal">
      <formula>0</formula>
    </cfRule>
  </conditionalFormatting>
  <conditionalFormatting sqref="N13:O14">
    <cfRule type="cellIs" dxfId="181" priority="28" operator="greaterThan">
      <formula>40</formula>
    </cfRule>
    <cfRule type="cellIs" dxfId="180" priority="29" operator="between">
      <formula>19.9</formula>
      <formula>0.5</formula>
    </cfRule>
  </conditionalFormatting>
  <conditionalFormatting sqref="N21:O22 N27:O28">
    <cfRule type="cellIs" dxfId="179" priority="26" operator="greaterThan">
      <formula>30</formula>
    </cfRule>
    <cfRule type="cellIs" dxfId="178" priority="27" operator="between">
      <formula>0.5</formula>
      <formula>14.9</formula>
    </cfRule>
  </conditionalFormatting>
  <conditionalFormatting sqref="N35:O35">
    <cfRule type="cellIs" dxfId="177" priority="23" operator="equal">
      <formula>"fill in"</formula>
    </cfRule>
    <cfRule type="cellIs" dxfId="176" priority="24" operator="greaterThan">
      <formula>20</formula>
    </cfRule>
    <cfRule type="cellIs" dxfId="175" priority="25" operator="between">
      <formula>0.1</formula>
      <formula>9.9</formula>
    </cfRule>
  </conditionalFormatting>
  <conditionalFormatting sqref="I27">
    <cfRule type="cellIs" dxfId="23" priority="1" operator="lessThan">
      <formula>7.5</formula>
    </cfRule>
    <cfRule type="cellIs" dxfId="22" priority="2" operator="greaterThan">
      <formula>15</formula>
    </cfRule>
  </conditionalFormatting>
  <conditionalFormatting sqref="I28">
    <cfRule type="cellIs" dxfId="21" priority="3" operator="greaterThan">
      <formula>15</formula>
    </cfRule>
    <cfRule type="cellIs" dxfId="20" priority="4" operator="lessThan">
      <formula>7.5</formula>
    </cfRule>
  </conditionalFormatting>
  <dataValidations count="7">
    <dataValidation allowBlank="1" showInputMessage="1" showErrorMessage="1" promptTitle="ACJ" prompt="Vul het huidig academiejaar in: 20XX-20YY" sqref="D3" xr:uid="{0D77B8F0-2BDA-4376-BB8C-81920F46D524}"/>
    <dataValidation allowBlank="1" showInputMessage="1" showErrorMessage="1" promptTitle="Titel masterproef" prompt="Vul de titel van de masterproef in" sqref="C7" xr:uid="{4EA53136-119E-4500-B7A9-39CC9676A60F}"/>
    <dataValidation allowBlank="1" showInputMessage="1" showErrorMessage="1" promptTitle="ACJ" prompt="Fill in the current academic year: 20XX-20YY" sqref="C1:F1" xr:uid="{4B624468-C7D2-45C1-9283-EF23E1146DBC}"/>
    <dataValidation allowBlank="1" showInputMessage="1" showErrorMessage="1" promptTitle="Student" prompt="Fill in the student's name" sqref="C4:F4" xr:uid="{D490786E-A7BD-4FB7-A4F8-C01E5D6CB576}"/>
    <dataValidation allowBlank="1" showInputMessage="1" showErrorMessage="1" promptTitle="Name" prompt="Fill in the name" sqref="J5:N10" xr:uid="{BA0099A2-16F4-4038-B1B3-6D79841BB549}"/>
    <dataValidation allowBlank="1" showInputMessage="1" showErrorMessage="1" promptTitle="Titel dissertation" prompt="Fill in the title of the master's dissertation" sqref="A8:F10" xr:uid="{BA8867FC-55AF-4FFD-BC6C-724487409884}"/>
    <dataValidation allowBlank="1" showInputMessage="1" showErrorMessage="1" promptTitle="date defence" prompt="Fill in the defence date" sqref="C2:F2" xr:uid="{C7157611-A1CD-4F6C-9F5C-BF29C6F76982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81C7D95-0AA0-4144-8117-EDDB3CB5F5D2}">
          <x14:formula1>
            <xm:f>lists!$D$2:$D$3</xm:f>
          </x14:formula1>
          <xm:sqref>K31</xm:sqref>
        </x14:dataValidation>
        <x14:dataValidation type="list" allowBlank="1" showInputMessage="1" showErrorMessage="1" prompt="is the form present?" xr:uid="{700776A7-F396-478B-8A0E-31EF9D227566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08310E2D-3F4E-4509-8265-C03C719E54ED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2239BAE9-E3CD-4226-AD2F-0226C8D7B4B6}">
          <x14:formula1>
            <xm:f>lists!$C$2:$C$4</xm:f>
          </x14:formula1>
          <xm:sqref>L1:P1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21D61-73D7-43F5-B254-2AA117275C8F}">
  <dimension ref="A1:P38"/>
  <sheetViews>
    <sheetView showGridLines="0" zoomScale="90" zoomScaleNormal="90" workbookViewId="0">
      <selection activeCell="Q1" sqref="Q1"/>
    </sheetView>
  </sheetViews>
  <sheetFormatPr defaultRowHeight="15" x14ac:dyDescent="0.25"/>
  <cols>
    <col min="5" max="5" width="13.5703125" customWidth="1"/>
    <col min="6" max="6" width="8" customWidth="1"/>
    <col min="7" max="7" width="2" customWidth="1"/>
    <col min="13" max="13" width="6.5703125" customWidth="1"/>
    <col min="16" max="16" width="9.7109375" customWidth="1"/>
  </cols>
  <sheetData>
    <row r="1" spans="1:16" ht="15.75" x14ac:dyDescent="0.25">
      <c r="A1" s="1"/>
      <c r="B1" s="2" t="s">
        <v>0</v>
      </c>
      <c r="C1" s="112" t="str">
        <f>STUD1!C1</f>
        <v>2023-2024</v>
      </c>
      <c r="D1" s="112"/>
      <c r="E1" s="112"/>
      <c r="F1" s="113"/>
      <c r="J1" s="5"/>
      <c r="K1" s="4" t="s">
        <v>2</v>
      </c>
      <c r="L1" s="98">
        <f>STUD1!L1</f>
        <v>0</v>
      </c>
      <c r="M1" s="98"/>
      <c r="N1" s="98"/>
      <c r="O1" s="98"/>
      <c r="P1" s="98"/>
    </row>
    <row r="2" spans="1:16" ht="16.5" thickBot="1" x14ac:dyDescent="0.3">
      <c r="A2" s="15"/>
      <c r="B2" s="6" t="s">
        <v>4</v>
      </c>
      <c r="C2" s="95"/>
      <c r="D2" s="96"/>
      <c r="E2" s="96"/>
      <c r="F2" s="97"/>
    </row>
    <row r="3" spans="1:16" ht="16.5" thickBot="1" x14ac:dyDescent="0.3">
      <c r="A3" s="7"/>
      <c r="B3" s="4"/>
      <c r="C3" s="8"/>
      <c r="D3" s="8"/>
      <c r="H3" s="128" t="s">
        <v>5</v>
      </c>
      <c r="I3" s="129"/>
      <c r="J3" s="129"/>
      <c r="K3" s="129"/>
      <c r="L3" s="129"/>
      <c r="M3" s="129"/>
      <c r="N3" s="129"/>
      <c r="O3" s="129"/>
      <c r="P3" s="130"/>
    </row>
    <row r="4" spans="1:16" ht="15.75" x14ac:dyDescent="0.25">
      <c r="A4" s="17"/>
      <c r="B4" s="2" t="s">
        <v>6</v>
      </c>
      <c r="C4" s="112"/>
      <c r="D4" s="112"/>
      <c r="E4" s="112"/>
      <c r="F4" s="113"/>
      <c r="H4" s="18"/>
      <c r="J4" s="105" t="s">
        <v>7</v>
      </c>
      <c r="K4" s="106"/>
      <c r="L4" s="106"/>
      <c r="M4" s="106"/>
      <c r="N4" s="107"/>
      <c r="O4" s="23" t="s">
        <v>8</v>
      </c>
      <c r="P4" s="24" t="s">
        <v>9</v>
      </c>
    </row>
    <row r="5" spans="1:16" ht="17.25" customHeight="1" x14ac:dyDescent="0.25">
      <c r="A5" s="3"/>
      <c r="B5" s="4" t="s">
        <v>10</v>
      </c>
      <c r="C5" s="114" t="s">
        <v>91</v>
      </c>
      <c r="D5" s="114"/>
      <c r="E5" s="114"/>
      <c r="F5" s="115"/>
      <c r="H5" s="18"/>
      <c r="I5" s="20" t="s">
        <v>11</v>
      </c>
      <c r="J5" s="131">
        <f>STUD1!J5</f>
        <v>0</v>
      </c>
      <c r="K5" s="131"/>
      <c r="L5" s="131"/>
      <c r="M5" s="131"/>
      <c r="N5" s="131"/>
      <c r="O5" s="71"/>
      <c r="P5" s="72"/>
    </row>
    <row r="6" spans="1:16" ht="15.75" customHeight="1" x14ac:dyDescent="0.25">
      <c r="A6" s="18"/>
      <c r="C6" s="116"/>
      <c r="D6" s="116"/>
      <c r="E6" s="116"/>
      <c r="F6" s="117"/>
      <c r="H6" s="18"/>
      <c r="I6" s="20" t="s">
        <v>12</v>
      </c>
      <c r="J6" s="131">
        <f>STUD1!J6</f>
        <v>0</v>
      </c>
      <c r="K6" s="131"/>
      <c r="L6" s="131"/>
      <c r="M6" s="131"/>
      <c r="N6" s="131"/>
      <c r="O6" s="71"/>
      <c r="P6" s="72"/>
    </row>
    <row r="7" spans="1:16" ht="15.75" x14ac:dyDescent="0.25">
      <c r="A7" s="3"/>
      <c r="B7" s="4" t="s">
        <v>13</v>
      </c>
      <c r="C7" s="16"/>
      <c r="D7" s="16"/>
      <c r="E7" s="16"/>
      <c r="F7" s="19"/>
      <c r="H7" s="18"/>
      <c r="I7" s="20" t="s">
        <v>14</v>
      </c>
      <c r="J7" s="131"/>
      <c r="K7" s="131"/>
      <c r="L7" s="131"/>
      <c r="M7" s="131"/>
      <c r="N7" s="131"/>
      <c r="O7" s="71"/>
      <c r="P7" s="72"/>
    </row>
    <row r="8" spans="1:16" ht="15.75" customHeight="1" x14ac:dyDescent="0.25">
      <c r="A8" s="99"/>
      <c r="B8" s="100"/>
      <c r="C8" s="100"/>
      <c r="D8" s="100"/>
      <c r="E8" s="100"/>
      <c r="F8" s="101"/>
      <c r="H8" s="18"/>
      <c r="I8" s="20" t="s">
        <v>15</v>
      </c>
      <c r="J8" s="131"/>
      <c r="K8" s="131"/>
      <c r="L8" s="131"/>
      <c r="M8" s="131"/>
      <c r="N8" s="131"/>
      <c r="O8" s="71"/>
      <c r="P8" s="72"/>
    </row>
    <row r="9" spans="1:16" ht="15.75" customHeight="1" x14ac:dyDescent="0.25">
      <c r="A9" s="99"/>
      <c r="B9" s="100"/>
      <c r="C9" s="100"/>
      <c r="D9" s="100"/>
      <c r="E9" s="100"/>
      <c r="F9" s="101"/>
      <c r="H9" s="18"/>
      <c r="I9" s="20" t="s">
        <v>16</v>
      </c>
      <c r="J9" s="131"/>
      <c r="K9" s="131"/>
      <c r="L9" s="131"/>
      <c r="M9" s="131"/>
      <c r="N9" s="131"/>
      <c r="O9" s="71"/>
      <c r="P9" s="72"/>
    </row>
    <row r="10" spans="1:16" ht="15.75" customHeight="1" thickBot="1" x14ac:dyDescent="0.3">
      <c r="A10" s="102"/>
      <c r="B10" s="103"/>
      <c r="C10" s="103"/>
      <c r="D10" s="103"/>
      <c r="E10" s="103"/>
      <c r="F10" s="104"/>
      <c r="H10" s="21"/>
      <c r="I10" s="22" t="s">
        <v>17</v>
      </c>
      <c r="J10" s="132"/>
      <c r="K10" s="132"/>
      <c r="L10" s="132"/>
      <c r="M10" s="132"/>
      <c r="N10" s="132"/>
      <c r="O10" s="73"/>
      <c r="P10" s="74"/>
    </row>
    <row r="11" spans="1:16" ht="8.25" customHeight="1" thickBot="1" x14ac:dyDescent="0.3"/>
    <row r="12" spans="1:16" x14ac:dyDescent="0.25">
      <c r="A12" s="10" t="s">
        <v>18</v>
      </c>
      <c r="B12" s="9"/>
      <c r="C12" s="9"/>
      <c r="D12" s="9"/>
      <c r="E12" s="9"/>
      <c r="F12" s="25"/>
      <c r="G12" s="25"/>
      <c r="H12" s="25"/>
      <c r="I12" s="25" t="s">
        <v>19</v>
      </c>
      <c r="J12" s="25"/>
      <c r="K12" s="25" t="s">
        <v>20</v>
      </c>
      <c r="L12" s="25"/>
      <c r="M12" s="25"/>
      <c r="N12" s="39" t="s">
        <v>21</v>
      </c>
      <c r="O12" s="38"/>
      <c r="P12" s="11"/>
    </row>
    <row r="13" spans="1:16" ht="15" customHeight="1" x14ac:dyDescent="0.25">
      <c r="A13" s="18" t="s">
        <v>22</v>
      </c>
      <c r="I13" s="75"/>
      <c r="J13" s="27" t="s">
        <v>23</v>
      </c>
      <c r="K13" s="75"/>
      <c r="L13" s="27" t="s">
        <v>23</v>
      </c>
      <c r="N13" s="111">
        <f>AVERAGE(I18,K18)</f>
        <v>0</v>
      </c>
      <c r="O13" s="111"/>
      <c r="P13" s="109" t="s">
        <v>24</v>
      </c>
    </row>
    <row r="14" spans="1:16" ht="15" customHeight="1" x14ac:dyDescent="0.25">
      <c r="A14" s="18" t="s">
        <v>25</v>
      </c>
      <c r="I14" s="75"/>
      <c r="J14" s="27" t="s">
        <v>26</v>
      </c>
      <c r="K14" s="75"/>
      <c r="L14" s="27" t="s">
        <v>26</v>
      </c>
      <c r="N14" s="111"/>
      <c r="O14" s="111"/>
      <c r="P14" s="109"/>
    </row>
    <row r="15" spans="1:16" x14ac:dyDescent="0.25">
      <c r="A15" s="18" t="s">
        <v>27</v>
      </c>
      <c r="I15" s="75"/>
      <c r="J15" s="27" t="s">
        <v>26</v>
      </c>
      <c r="K15" s="75"/>
      <c r="L15" s="27" t="s">
        <v>26</v>
      </c>
      <c r="P15" s="28"/>
    </row>
    <row r="16" spans="1:16" x14ac:dyDescent="0.25">
      <c r="A16" s="18" t="s">
        <v>28</v>
      </c>
      <c r="I16" s="75"/>
      <c r="J16" s="27" t="s">
        <v>29</v>
      </c>
      <c r="K16" s="75"/>
      <c r="L16" s="27" t="s">
        <v>29</v>
      </c>
      <c r="P16" s="28"/>
    </row>
    <row r="17" spans="1:16" ht="15" hidden="1" customHeight="1" x14ac:dyDescent="0.25">
      <c r="A17" s="18"/>
      <c r="I17">
        <f>SUM(I13:I16)</f>
        <v>0</v>
      </c>
      <c r="J17" s="27" t="s">
        <v>30</v>
      </c>
      <c r="K17">
        <f>SUM(K13:K16)</f>
        <v>0</v>
      </c>
      <c r="L17" s="27" t="s">
        <v>30</v>
      </c>
      <c r="P17" s="28"/>
    </row>
    <row r="18" spans="1:16" ht="15.75" thickBot="1" x14ac:dyDescent="0.3">
      <c r="A18" s="21"/>
      <c r="B18" s="29"/>
      <c r="C18" s="29"/>
      <c r="D18" s="29"/>
      <c r="E18" s="29"/>
      <c r="F18" s="29"/>
      <c r="G18" s="29"/>
      <c r="H18" s="29"/>
      <c r="I18" s="29">
        <f>I17/100*40</f>
        <v>0</v>
      </c>
      <c r="J18" s="30" t="s">
        <v>24</v>
      </c>
      <c r="K18" s="29">
        <f>K17/100*40</f>
        <v>0</v>
      </c>
      <c r="L18" s="30" t="s">
        <v>24</v>
      </c>
      <c r="M18" s="29"/>
      <c r="N18" s="29"/>
      <c r="O18" s="29"/>
      <c r="P18" s="31"/>
    </row>
    <row r="19" spans="1:16" ht="8.25" customHeight="1" thickBot="1" x14ac:dyDescent="0.3"/>
    <row r="20" spans="1:16" x14ac:dyDescent="0.25">
      <c r="A20" s="10" t="s">
        <v>31</v>
      </c>
      <c r="B20" s="25"/>
      <c r="C20" s="25"/>
      <c r="D20" s="25"/>
      <c r="E20" s="25"/>
      <c r="F20" s="25"/>
      <c r="G20" s="25"/>
      <c r="H20" s="25"/>
      <c r="I20" s="25" t="s">
        <v>32</v>
      </c>
      <c r="J20" s="25"/>
      <c r="K20" s="25"/>
      <c r="L20" s="25"/>
      <c r="M20" s="25"/>
      <c r="N20" s="39" t="s">
        <v>33</v>
      </c>
      <c r="O20" s="38"/>
      <c r="P20" s="11"/>
    </row>
    <row r="21" spans="1:16" ht="15" customHeight="1" x14ac:dyDescent="0.25">
      <c r="A21" s="18" t="s">
        <v>92</v>
      </c>
      <c r="I21" s="75"/>
      <c r="J21" s="27" t="s">
        <v>95</v>
      </c>
      <c r="N21" s="111">
        <f>I24/100*30</f>
        <v>0</v>
      </c>
      <c r="O21" s="111"/>
      <c r="P21" s="109" t="s">
        <v>26</v>
      </c>
    </row>
    <row r="22" spans="1:16" ht="15" customHeight="1" x14ac:dyDescent="0.25">
      <c r="A22" s="18" t="s">
        <v>93</v>
      </c>
      <c r="I22" s="75"/>
      <c r="J22" s="27" t="s">
        <v>24</v>
      </c>
      <c r="N22" s="111"/>
      <c r="O22" s="111"/>
      <c r="P22" s="109"/>
    </row>
    <row r="23" spans="1:16" x14ac:dyDescent="0.25">
      <c r="A23" s="18" t="s">
        <v>94</v>
      </c>
      <c r="I23" s="75"/>
      <c r="J23" s="27" t="s">
        <v>34</v>
      </c>
      <c r="P23" s="28"/>
    </row>
    <row r="24" spans="1:16" ht="12.75" customHeight="1" thickBot="1" x14ac:dyDescent="0.3">
      <c r="A24" s="21"/>
      <c r="B24" s="29"/>
      <c r="C24" s="29"/>
      <c r="D24" s="29"/>
      <c r="E24" s="29"/>
      <c r="F24" s="29"/>
      <c r="G24" s="29"/>
      <c r="H24" s="29"/>
      <c r="I24" s="29">
        <f>SUM(I21:I23)</f>
        <v>0</v>
      </c>
      <c r="J24" s="30" t="s">
        <v>30</v>
      </c>
      <c r="K24" s="29"/>
      <c r="L24" s="29"/>
      <c r="M24" s="29"/>
      <c r="N24" s="29"/>
      <c r="O24" s="29"/>
      <c r="P24" s="31"/>
    </row>
    <row r="25" spans="1:16" ht="6.75" customHeight="1" thickBot="1" x14ac:dyDescent="0.3"/>
    <row r="26" spans="1:16" x14ac:dyDescent="0.25">
      <c r="A26" s="10" t="s">
        <v>36</v>
      </c>
      <c r="B26" s="25"/>
      <c r="C26" s="25"/>
      <c r="D26" s="25"/>
      <c r="E26" s="25"/>
      <c r="F26" s="25"/>
      <c r="G26" s="25"/>
      <c r="H26" s="25"/>
      <c r="I26" s="25" t="s">
        <v>37</v>
      </c>
      <c r="J26" s="25"/>
      <c r="K26" s="25"/>
      <c r="L26" s="25"/>
      <c r="M26" s="25"/>
      <c r="N26" s="9" t="s">
        <v>38</v>
      </c>
      <c r="O26" s="25"/>
      <c r="P26" s="26"/>
    </row>
    <row r="27" spans="1:16" ht="15" customHeight="1" x14ac:dyDescent="0.25">
      <c r="A27" s="18" t="s">
        <v>39</v>
      </c>
      <c r="I27" s="75"/>
      <c r="J27" s="27" t="s">
        <v>23</v>
      </c>
      <c r="N27" s="111">
        <f>SUM(I27:I28)</f>
        <v>0</v>
      </c>
      <c r="O27" s="111"/>
      <c r="P27" s="109" t="s">
        <v>26</v>
      </c>
    </row>
    <row r="28" spans="1:16" ht="15.75" customHeight="1" thickBot="1" x14ac:dyDescent="0.3">
      <c r="A28" s="21" t="s">
        <v>40</v>
      </c>
      <c r="B28" s="29"/>
      <c r="C28" s="29"/>
      <c r="D28" s="29"/>
      <c r="E28" s="29"/>
      <c r="F28" s="29"/>
      <c r="G28" s="29"/>
      <c r="H28" s="29"/>
      <c r="I28" s="76"/>
      <c r="J28" s="30" t="s">
        <v>23</v>
      </c>
      <c r="K28" s="29"/>
      <c r="L28" s="29"/>
      <c r="M28" s="29"/>
      <c r="N28" s="118"/>
      <c r="O28" s="118"/>
      <c r="P28" s="110"/>
    </row>
    <row r="29" spans="1:16" ht="5.25" customHeight="1" x14ac:dyDescent="0.25"/>
    <row r="30" spans="1:16" ht="16.5" thickBot="1" x14ac:dyDescent="0.3">
      <c r="A30" s="12" t="s">
        <v>41</v>
      </c>
    </row>
    <row r="31" spans="1:16" ht="15.75" thickBot="1" x14ac:dyDescent="0.3">
      <c r="B31" s="13" t="s">
        <v>42</v>
      </c>
      <c r="C31" s="13"/>
      <c r="F31">
        <f>N13+N21+N27</f>
        <v>0</v>
      </c>
      <c r="H31" s="43" t="s">
        <v>43</v>
      </c>
      <c r="I31" s="44"/>
      <c r="J31" s="44"/>
      <c r="K31" s="87"/>
    </row>
    <row r="32" spans="1:16" x14ac:dyDescent="0.25">
      <c r="B32" s="13" t="s">
        <v>44</v>
      </c>
      <c r="C32" s="13"/>
      <c r="F32">
        <f>F31/5</f>
        <v>0</v>
      </c>
      <c r="H32" s="40" t="s">
        <v>45</v>
      </c>
      <c r="I32" s="41"/>
      <c r="J32" s="41"/>
      <c r="K32" s="41"/>
      <c r="L32" s="41"/>
      <c r="M32" s="41"/>
      <c r="N32" s="41"/>
      <c r="O32" s="41"/>
      <c r="P32" s="42"/>
    </row>
    <row r="33" spans="1:16" ht="21" x14ac:dyDescent="0.35">
      <c r="B33" s="46" t="s">
        <v>46</v>
      </c>
      <c r="C33" s="14"/>
      <c r="F33" s="45">
        <f>ROUND(F32,0)</f>
        <v>0</v>
      </c>
      <c r="H33" s="119"/>
      <c r="I33" s="120"/>
      <c r="J33" s="120"/>
      <c r="K33" s="120"/>
      <c r="L33" s="120"/>
      <c r="M33" s="120"/>
      <c r="N33" s="120"/>
      <c r="O33" s="120"/>
      <c r="P33" s="121"/>
    </row>
    <row r="34" spans="1:16" ht="15.75" thickBot="1" x14ac:dyDescent="0.3">
      <c r="H34" s="122"/>
      <c r="I34" s="123"/>
      <c r="J34" s="123"/>
      <c r="K34" s="123"/>
      <c r="L34" s="123"/>
      <c r="M34" s="123"/>
      <c r="N34" s="123"/>
      <c r="O34" s="123"/>
      <c r="P34" s="124"/>
    </row>
    <row r="35" spans="1:16" ht="36.75" thickBot="1" x14ac:dyDescent="0.3">
      <c r="A35" s="33" t="s">
        <v>47</v>
      </c>
      <c r="B35" s="34"/>
      <c r="C35" s="35"/>
      <c r="D35" s="36"/>
      <c r="E35" s="35"/>
      <c r="F35" s="50"/>
      <c r="G35" s="50"/>
      <c r="H35" s="50"/>
      <c r="I35" s="133">
        <f>C4</f>
        <v>0</v>
      </c>
      <c r="J35" s="133"/>
      <c r="K35" s="133"/>
      <c r="L35" s="133"/>
      <c r="M35" s="133"/>
      <c r="N35" s="108">
        <f>IF(K31="yes","fill in",F33)</f>
        <v>0</v>
      </c>
      <c r="O35" s="108"/>
      <c r="P35" s="37" t="s">
        <v>35</v>
      </c>
    </row>
    <row r="36" spans="1:16" ht="15.7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10" t="s">
        <v>48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</row>
    <row r="38" spans="1:16" ht="77.25" customHeight="1" thickBot="1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</sheetData>
  <sheetProtection algorithmName="SHA-512" hashValue="Mw10jd7wqngRgjW8vJuxyZzIHsP5ygaviZmSz95GUn+3OSAX9SBLoki1ZMDhmOVYTv16Aw4kAEEWtX6ke77EYQ==" saltValue="1QO7G1QNitarxQFN/dFi4Q==" spinCount="100000" sheet="1" objects="1" scenarios="1"/>
  <mergeCells count="24">
    <mergeCell ref="C1:F1"/>
    <mergeCell ref="L1:P1"/>
    <mergeCell ref="C2:F2"/>
    <mergeCell ref="H3:P3"/>
    <mergeCell ref="C4:F4"/>
    <mergeCell ref="J4:N4"/>
    <mergeCell ref="C5:F6"/>
    <mergeCell ref="J5:N5"/>
    <mergeCell ref="J6:N6"/>
    <mergeCell ref="J7:N7"/>
    <mergeCell ref="A8:F10"/>
    <mergeCell ref="J8:N8"/>
    <mergeCell ref="J9:N9"/>
    <mergeCell ref="J10:N10"/>
    <mergeCell ref="H33:P34"/>
    <mergeCell ref="N35:O35"/>
    <mergeCell ref="A38:P38"/>
    <mergeCell ref="N13:O14"/>
    <mergeCell ref="P13:P14"/>
    <mergeCell ref="N21:O22"/>
    <mergeCell ref="P21:P22"/>
    <mergeCell ref="N27:O28"/>
    <mergeCell ref="P27:P28"/>
    <mergeCell ref="I35:M35"/>
  </mergeCells>
  <conditionalFormatting sqref="F35:I35">
    <cfRule type="cellIs" dxfId="174" priority="30" operator="equal">
      <formula>0</formula>
    </cfRule>
  </conditionalFormatting>
  <conditionalFormatting sqref="I13 K13">
    <cfRule type="cellIs" dxfId="173" priority="21" operator="greaterThan">
      <formula>15</formula>
    </cfRule>
    <cfRule type="cellIs" dxfId="172" priority="22" operator="lessThan">
      <formula>7.5</formula>
    </cfRule>
  </conditionalFormatting>
  <conditionalFormatting sqref="I14:I15 K14:K15">
    <cfRule type="cellIs" dxfId="171" priority="19" operator="greaterThan">
      <formula>30</formula>
    </cfRule>
    <cfRule type="cellIs" dxfId="170" priority="20" operator="lessThan">
      <formula>15</formula>
    </cfRule>
  </conditionalFormatting>
  <conditionalFormatting sqref="I16 K16">
    <cfRule type="cellIs" dxfId="169" priority="17" operator="greaterThan">
      <formula>25</formula>
    </cfRule>
    <cfRule type="cellIs" dxfId="168" priority="18" operator="lessThanOrEqual">
      <formula>12.4</formula>
    </cfRule>
  </conditionalFormatting>
  <conditionalFormatting sqref="I18 K18">
    <cfRule type="cellIs" dxfId="167" priority="11" operator="greaterThan">
      <formula>40</formula>
    </cfRule>
    <cfRule type="cellIs" dxfId="166" priority="12" operator="between">
      <formula>0.1</formula>
      <formula>19.9</formula>
    </cfRule>
  </conditionalFormatting>
  <conditionalFormatting sqref="I21">
    <cfRule type="cellIs" dxfId="165" priority="7" operator="lessThan">
      <formula>25</formula>
    </cfRule>
    <cfRule type="cellIs" dxfId="164" priority="8" operator="greaterThan">
      <formula>50</formula>
    </cfRule>
  </conditionalFormatting>
  <conditionalFormatting sqref="I22">
    <cfRule type="cellIs" dxfId="163" priority="13" operator="greaterThan">
      <formula>40</formula>
    </cfRule>
    <cfRule type="cellIs" dxfId="162" priority="14" operator="lessThan">
      <formula>20</formula>
    </cfRule>
  </conditionalFormatting>
  <conditionalFormatting sqref="I23">
    <cfRule type="cellIs" dxfId="161" priority="5" operator="lessThan">
      <formula>5</formula>
    </cfRule>
    <cfRule type="cellIs" dxfId="160" priority="6" operator="greaterThan">
      <formula>10</formula>
    </cfRule>
  </conditionalFormatting>
  <conditionalFormatting sqref="I24">
    <cfRule type="cellIs" dxfId="159" priority="9" operator="greaterThan">
      <formula>100</formula>
    </cfRule>
    <cfRule type="cellIs" dxfId="158" priority="10" operator="between">
      <formula>0.1</formula>
      <formula>49.9</formula>
    </cfRule>
  </conditionalFormatting>
  <conditionalFormatting sqref="J5:N6">
    <cfRule type="cellIs" dxfId="155" priority="31" operator="equal">
      <formula>0</formula>
    </cfRule>
  </conditionalFormatting>
  <conditionalFormatting sqref="N13:O14">
    <cfRule type="cellIs" dxfId="154" priority="28" operator="greaterThan">
      <formula>40</formula>
    </cfRule>
    <cfRule type="cellIs" dxfId="153" priority="29" operator="between">
      <formula>19.9</formula>
      <formula>0.5</formula>
    </cfRule>
  </conditionalFormatting>
  <conditionalFormatting sqref="N21:O22 N27:O28">
    <cfRule type="cellIs" dxfId="152" priority="26" operator="greaterThan">
      <formula>30</formula>
    </cfRule>
    <cfRule type="cellIs" dxfId="151" priority="27" operator="between">
      <formula>0.5</formula>
      <formula>14.9</formula>
    </cfRule>
  </conditionalFormatting>
  <conditionalFormatting sqref="N35:O35">
    <cfRule type="cellIs" dxfId="150" priority="23" operator="equal">
      <formula>"fill in"</formula>
    </cfRule>
    <cfRule type="cellIs" dxfId="149" priority="24" operator="greaterThan">
      <formula>20</formula>
    </cfRule>
    <cfRule type="cellIs" dxfId="148" priority="25" operator="between">
      <formula>0.1</formula>
      <formula>9.9</formula>
    </cfRule>
  </conditionalFormatting>
  <conditionalFormatting sqref="I27">
    <cfRule type="cellIs" dxfId="19" priority="1" operator="lessThan">
      <formula>7.5</formula>
    </cfRule>
    <cfRule type="cellIs" dxfId="18" priority="2" operator="greaterThan">
      <formula>15</formula>
    </cfRule>
  </conditionalFormatting>
  <conditionalFormatting sqref="I28">
    <cfRule type="cellIs" dxfId="17" priority="3" operator="greaterThan">
      <formula>15</formula>
    </cfRule>
    <cfRule type="cellIs" dxfId="16" priority="4" operator="lessThan">
      <formula>7.5</formula>
    </cfRule>
  </conditionalFormatting>
  <dataValidations count="7">
    <dataValidation allowBlank="1" showInputMessage="1" showErrorMessage="1" promptTitle="ACJ" prompt="Vul het huidig academiejaar in: 20XX-20YY" sqref="D3" xr:uid="{6112A65C-7AC4-4EB6-9E9A-CD5C85C2A04F}"/>
    <dataValidation allowBlank="1" showInputMessage="1" showErrorMessage="1" promptTitle="Titel masterproef" prompt="Vul de titel van de masterproef in" sqref="C7" xr:uid="{0AEB35BE-8E7D-4C36-9581-23138CB5AC4B}"/>
    <dataValidation allowBlank="1" showInputMessage="1" showErrorMessage="1" promptTitle="ACJ" prompt="Fill in the current academic year: 20XX-20YY" sqref="C1:F1" xr:uid="{4C1688B3-AF4B-4EFF-98E9-C20626D2B6D3}"/>
    <dataValidation allowBlank="1" showInputMessage="1" showErrorMessage="1" promptTitle="Student" prompt="Fill in the student's name" sqref="C4:F4" xr:uid="{35692E71-BE73-4265-8BC6-67A8E6332406}"/>
    <dataValidation allowBlank="1" showInputMessage="1" showErrorMessage="1" promptTitle="Name" prompt="Fill in the name" sqref="J5:N10" xr:uid="{433E0394-37B7-4407-AF45-1144B61E3073}"/>
    <dataValidation allowBlank="1" showInputMessage="1" showErrorMessage="1" promptTitle="Titel dissertation" prompt="Fill in the title of the master's dissertation" sqref="A8:F10" xr:uid="{3F0E402C-6533-422A-AC2A-F4E409AC4F3B}"/>
    <dataValidation allowBlank="1" showInputMessage="1" showErrorMessage="1" promptTitle="date defence" prompt="Fill in the defence date" sqref="C2:F2" xr:uid="{1EA2852E-7106-44A9-925C-67F76EA8206D}"/>
  </dataValidations>
  <pageMargins left="0.11811023622047245" right="0.11811023622047245" top="0.94488188976377963" bottom="0.55118110236220474" header="0.31496062992125984" footer="0.11811023622047245"/>
  <pageSetup paperSize="9" orientation="landscape" r:id="rId1"/>
  <headerFooter>
    <oddHeader>&amp;F</oddHeader>
    <oddFooter>Pagina &amp;P van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76C733B-A06C-4BAE-B039-0ECC1073FB4E}">
          <x14:formula1>
            <xm:f>lists!$D$2:$D$3</xm:f>
          </x14:formula1>
          <xm:sqref>K31</xm:sqref>
        </x14:dataValidation>
        <x14:dataValidation type="list" allowBlank="1" showInputMessage="1" showErrorMessage="1" prompt="is the form present?" xr:uid="{8B9208D5-30F2-46F5-926B-F15E8C16C62C}">
          <x14:formula1>
            <xm:f>lists!$D$2:$D$3</xm:f>
          </x14:formula1>
          <xm:sqref>P5:P10</xm:sqref>
        </x14:dataValidation>
        <x14:dataValidation type="list" allowBlank="1" showInputMessage="1" showErrorMessage="1" prompt="is the jury member present?" xr:uid="{6400F6EE-147F-49DD-B7D6-5F3A172E3BC0}">
          <x14:formula1>
            <xm:f>lists!$D$2:$D$3</xm:f>
          </x14:formula1>
          <xm:sqref>O5:O10</xm:sqref>
        </x14:dataValidation>
        <x14:dataValidation type="list" showInputMessage="1" showErrorMessage="1" promptTitle="Examination period" prompt="Fill in the examination period" xr:uid="{F8E4601F-5319-4FB0-9C7B-D5B50D7D23DF}">
          <x14:formula1>
            <xm:f>lists!$C$2:$C$4</xm:f>
          </x14:formula1>
          <xm:sqref>L1:P1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FE3DF25A1CF74D9157D2659C76BB90" ma:contentTypeVersion="17" ma:contentTypeDescription="Een nieuw document maken." ma:contentTypeScope="" ma:versionID="92ae56bd7ffeff74540547fd4eff2a07">
  <xsd:schema xmlns:xsd="http://www.w3.org/2001/XMLSchema" xmlns:xs="http://www.w3.org/2001/XMLSchema" xmlns:p="http://schemas.microsoft.com/office/2006/metadata/properties" xmlns:ns2="004f7b1d-0c8d-44c3-8eed-72d85c0ea0b8" xmlns:ns3="eef2ec4b-af8c-42da-a388-ca993ef7e810" targetNamespace="http://schemas.microsoft.com/office/2006/metadata/properties" ma:root="true" ma:fieldsID="8a67706e6a3eb0d14ff1ad2cb231abfb" ns2:_="" ns3:_="">
    <xsd:import namespace="004f7b1d-0c8d-44c3-8eed-72d85c0ea0b8"/>
    <xsd:import namespace="eef2ec4b-af8c-42da-a388-ca993ef7e8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Verantwoordelijk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f7b1d-0c8d-44c3-8eed-72d85c0ea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Verantwoordelijke" ma:index="10" nillable="true" ma:displayName="Verantwoordelijke" ma:format="Dropdown" ma:list="UserInfo" ma:SharePointGroup="0" ma:internalName="Verantwoordelijk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3b9bb814-139f-4039-9463-697760f06a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2ec4b-af8c-42da-a388-ca993ef7e81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antwoordelijke xmlns="004f7b1d-0c8d-44c3-8eed-72d85c0ea0b8">
      <UserInfo>
        <DisplayName/>
        <AccountId xsi:nil="true"/>
        <AccountType/>
      </UserInfo>
    </Verantwoordelijke>
    <lcf76f155ced4ddcb4097134ff3c332f xmlns="004f7b1d-0c8d-44c3-8eed-72d85c0ea0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8C4D5A-B807-4378-8477-B430D4A3C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f7b1d-0c8d-44c3-8eed-72d85c0ea0b8"/>
    <ds:schemaRef ds:uri="eef2ec4b-af8c-42da-a388-ca993ef7e8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DD6C2C-D3FA-4270-9805-54B9269572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57396B-E004-4759-B6E5-D39185E25892}">
  <ds:schemaRefs>
    <ds:schemaRef ds:uri="http://schemas.microsoft.com/office/2006/metadata/properties"/>
    <ds:schemaRef ds:uri="http://schemas.microsoft.com/office/infopath/2007/PartnerControls"/>
    <ds:schemaRef ds:uri="004f7b1d-0c8d-44c3-8eed-72d85c0ea0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23</vt:i4>
      </vt:variant>
    </vt:vector>
  </HeadingPairs>
  <TitlesOfParts>
    <vt:vector size="38" baseType="lpstr">
      <vt:lpstr>STUD1</vt:lpstr>
      <vt:lpstr>STUD2</vt:lpstr>
      <vt:lpstr>STUD3</vt:lpstr>
      <vt:lpstr>STUD4</vt:lpstr>
      <vt:lpstr>STUD5</vt:lpstr>
      <vt:lpstr>STUD6</vt:lpstr>
      <vt:lpstr>STUD7</vt:lpstr>
      <vt:lpstr>STUD8</vt:lpstr>
      <vt:lpstr>STUD9</vt:lpstr>
      <vt:lpstr>STUD10</vt:lpstr>
      <vt:lpstr>STUD11</vt:lpstr>
      <vt:lpstr>STUD12</vt:lpstr>
      <vt:lpstr>OVERVIEW ALL STUD</vt:lpstr>
      <vt:lpstr>lists</vt:lpstr>
      <vt:lpstr>Learning outcomes</vt:lpstr>
      <vt:lpstr>'OVERVIEW ALL STUD'!Afdrukbereik</vt:lpstr>
      <vt:lpstr>STUD10!Afdrukbereik</vt:lpstr>
      <vt:lpstr>STUD11!Afdrukbereik</vt:lpstr>
      <vt:lpstr>STUD12!Afdrukbereik</vt:lpstr>
      <vt:lpstr>STUD2!Afdrukbereik</vt:lpstr>
      <vt:lpstr>STUD3!Afdrukbereik</vt:lpstr>
      <vt:lpstr>STUD4!Afdrukbereik</vt:lpstr>
      <vt:lpstr>STUD6!Afdrukbereik</vt:lpstr>
      <vt:lpstr>STUD7!Afdrukbereik</vt:lpstr>
      <vt:lpstr>STUD8!Afdrukbereik</vt:lpstr>
      <vt:lpstr>STUD9!Afdrukbereik</vt:lpstr>
      <vt:lpstr>STUD1!Afdruktitels</vt:lpstr>
      <vt:lpstr>STUD10!Afdruktitels</vt:lpstr>
      <vt:lpstr>STUD11!Afdruktitels</vt:lpstr>
      <vt:lpstr>STUD12!Afdruktitels</vt:lpstr>
      <vt:lpstr>STUD2!Afdruktitels</vt:lpstr>
      <vt:lpstr>STUD3!Afdruktitels</vt:lpstr>
      <vt:lpstr>STUD4!Afdruktitels</vt:lpstr>
      <vt:lpstr>STUD5!Afdruktitels</vt:lpstr>
      <vt:lpstr>STUD6!Afdruktitels</vt:lpstr>
      <vt:lpstr>STUD7!Afdruktitels</vt:lpstr>
      <vt:lpstr>STUD8!Afdruktitels</vt:lpstr>
      <vt:lpstr>STUD9!Afdruktitels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Chantal Hongenaert</dc:creator>
  <cp:keywords/>
  <dc:description/>
  <cp:lastModifiedBy>Chantal Hongenaert</cp:lastModifiedBy>
  <cp:revision/>
  <dcterms:created xsi:type="dcterms:W3CDTF">2023-01-11T09:35:25Z</dcterms:created>
  <dcterms:modified xsi:type="dcterms:W3CDTF">2024-06-04T14:49:40Z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0x01010085FE3DF25A1CF74D9157D2659C76BB90</vt:lpwstr>
  </property>
  <property fmtid="{D5CDD505-2E9C-101B-9397-08002B2CF9AE}" pid="3" name="MediaServiceImageTags">
    <vt:lpwstr/>
  </property>
</Properties>
</file>